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 activeTab="1"/>
  </bookViews>
  <sheets>
    <sheet name="Carpinterías EA" sheetId="1" r:id="rId1"/>
    <sheet name="Carpinterías ER" sheetId="2" r:id="rId2"/>
  </sheets>
  <calcPr calcId="152511"/>
</workbook>
</file>

<file path=xl/calcChain.xml><?xml version="1.0" encoding="utf-8"?>
<calcChain xmlns="http://schemas.openxmlformats.org/spreadsheetml/2006/main">
  <c r="I7" i="2" l="1"/>
  <c r="I8" i="2"/>
  <c r="I9" i="2"/>
  <c r="I10" i="2"/>
  <c r="I11" i="2"/>
  <c r="I12" i="2"/>
  <c r="I13" i="2"/>
  <c r="I14" i="2"/>
  <c r="I15" i="2"/>
  <c r="I18" i="2"/>
  <c r="I19" i="2"/>
  <c r="I20" i="2"/>
  <c r="I21" i="2"/>
  <c r="I23" i="2"/>
  <c r="I26" i="2"/>
  <c r="I27" i="2"/>
  <c r="I28" i="2"/>
  <c r="I6" i="2"/>
  <c r="H7" i="2"/>
  <c r="H8" i="2"/>
  <c r="H9" i="2"/>
  <c r="H10" i="2"/>
  <c r="H11" i="2"/>
  <c r="H12" i="2"/>
  <c r="H13" i="2"/>
  <c r="H14" i="2"/>
  <c r="H15" i="2"/>
  <c r="H18" i="2"/>
  <c r="H19" i="2"/>
  <c r="H20" i="2"/>
  <c r="H21" i="2"/>
  <c r="H22" i="2"/>
  <c r="I22" i="2" s="1"/>
  <c r="I29" i="2" s="1"/>
  <c r="H23" i="2"/>
  <c r="H26" i="2"/>
  <c r="H27" i="2"/>
  <c r="H28" i="2"/>
  <c r="H6" i="2"/>
  <c r="G28" i="2"/>
  <c r="G27" i="2"/>
  <c r="G26" i="2"/>
  <c r="G23" i="2"/>
  <c r="G22" i="2"/>
  <c r="G21" i="2"/>
  <c r="G20" i="2"/>
  <c r="G19" i="2"/>
  <c r="G18" i="2"/>
  <c r="G15" i="2"/>
  <c r="G14" i="2"/>
  <c r="G13" i="2"/>
  <c r="G12" i="2"/>
  <c r="G11" i="2"/>
  <c r="G10" i="2"/>
  <c r="G9" i="2"/>
  <c r="G8" i="2"/>
  <c r="G7" i="2"/>
  <c r="G6" i="2"/>
</calcChain>
</file>

<file path=xl/sharedStrings.xml><?xml version="1.0" encoding="utf-8"?>
<sst xmlns="http://schemas.openxmlformats.org/spreadsheetml/2006/main" count="160" uniqueCount="103">
  <si>
    <t>ID</t>
  </si>
  <si>
    <t>V01</t>
  </si>
  <si>
    <t>V02</t>
  </si>
  <si>
    <t>V03</t>
  </si>
  <si>
    <t>V04</t>
  </si>
  <si>
    <t>V06</t>
  </si>
  <si>
    <t>V07</t>
  </si>
  <si>
    <t>V08</t>
  </si>
  <si>
    <t>V10</t>
  </si>
  <si>
    <t>V13</t>
  </si>
  <si>
    <t>V14</t>
  </si>
  <si>
    <t>PE01</t>
  </si>
  <si>
    <t>PE02</t>
  </si>
  <si>
    <t>PE03</t>
  </si>
  <si>
    <t>PE04</t>
  </si>
  <si>
    <t>PE05</t>
  </si>
  <si>
    <t>PE06</t>
  </si>
  <si>
    <t>PE07</t>
  </si>
  <si>
    <t>PE08</t>
  </si>
  <si>
    <t>3,65x1,70</t>
  </si>
  <si>
    <t>1,70x1,98</t>
  </si>
  <si>
    <t>1,17x1,70</t>
  </si>
  <si>
    <t>1,03x2,15</t>
  </si>
  <si>
    <t>2,30x2,15</t>
  </si>
  <si>
    <t>1,16x2,15</t>
  </si>
  <si>
    <t>2,47x0,75</t>
  </si>
  <si>
    <t>1,80x1,35</t>
  </si>
  <si>
    <t>1,86x0,85</t>
  </si>
  <si>
    <t>3,00x1,35</t>
  </si>
  <si>
    <t>V09</t>
  </si>
  <si>
    <t>4,90x0,85</t>
  </si>
  <si>
    <t>4,00x1,35</t>
  </si>
  <si>
    <t>2,00x1,35</t>
  </si>
  <si>
    <t>1,53x0,75</t>
  </si>
  <si>
    <t>1,67x2,32</t>
  </si>
  <si>
    <t>2,50x0,75</t>
  </si>
  <si>
    <t>1,00x2,15</t>
  </si>
  <si>
    <t>1,70x3,25</t>
  </si>
  <si>
    <t>3,00x0,85</t>
  </si>
  <si>
    <t>3,00x1,70</t>
  </si>
  <si>
    <t>1,74x2,70</t>
  </si>
  <si>
    <t>2,62x2,70</t>
  </si>
  <si>
    <t>0,90x1,80</t>
  </si>
  <si>
    <t>0,82x2,10</t>
  </si>
  <si>
    <t>HOJAS</t>
  </si>
  <si>
    <t>DIMENSIONES</t>
  </si>
  <si>
    <t>A1</t>
  </si>
  <si>
    <t>A2</t>
  </si>
  <si>
    <t>A3</t>
  </si>
  <si>
    <t>V1</t>
  </si>
  <si>
    <t>V2</t>
  </si>
  <si>
    <t>V3</t>
  </si>
  <si>
    <t>S1</t>
  </si>
  <si>
    <t>S2</t>
  </si>
  <si>
    <t>S3</t>
  </si>
  <si>
    <t>R1</t>
  </si>
  <si>
    <t>R2</t>
  </si>
  <si>
    <t>R3</t>
  </si>
  <si>
    <t>PATIO</t>
  </si>
  <si>
    <t>NOROESTE</t>
  </si>
  <si>
    <t>SUDESTE</t>
  </si>
  <si>
    <t>NORDESTE</t>
  </si>
  <si>
    <t>SUDOESTE</t>
  </si>
  <si>
    <t>P-A</t>
  </si>
  <si>
    <t>P-V</t>
  </si>
  <si>
    <t>P-S</t>
  </si>
  <si>
    <t>P-R</t>
  </si>
  <si>
    <t>V4</t>
  </si>
  <si>
    <t>A4</t>
  </si>
  <si>
    <t>1,54x2,05</t>
  </si>
  <si>
    <t>PE09</t>
  </si>
  <si>
    <t>5,70x2,40</t>
  </si>
  <si>
    <t>V22</t>
  </si>
  <si>
    <t>PUERTAS EXTERIORES</t>
  </si>
  <si>
    <t>VENTANAS EXTERIORES</t>
  </si>
  <si>
    <t>3,75x0,75</t>
  </si>
  <si>
    <t>3,75X1,35</t>
  </si>
  <si>
    <t>2,25X3,00</t>
  </si>
  <si>
    <t>0,80x2,10</t>
  </si>
  <si>
    <t>V05-P</t>
  </si>
  <si>
    <t>V11-P</t>
  </si>
  <si>
    <t>V12-P</t>
  </si>
  <si>
    <t>V15-P</t>
  </si>
  <si>
    <t>V16-P</t>
  </si>
  <si>
    <t>V17-P</t>
  </si>
  <si>
    <t>V18-P</t>
  </si>
  <si>
    <t>V19-P</t>
  </si>
  <si>
    <t>V20-P</t>
  </si>
  <si>
    <t>V21-P</t>
  </si>
  <si>
    <t>CARPINTERÍAS SUBSTITUIDAS</t>
  </si>
  <si>
    <t>UDS.</t>
  </si>
  <si>
    <t>PB</t>
  </si>
  <si>
    <t>P1</t>
  </si>
  <si>
    <t>CARPINTERÍAS INTERIORES</t>
  </si>
  <si>
    <t>0,70x2,05</t>
  </si>
  <si>
    <t>0,80x2,05</t>
  </si>
  <si>
    <t>1,38x2,08</t>
  </si>
  <si>
    <t>CUADRO DE CARPINTERÍAS EXTERIORES DEL ESTADO ACTUAL</t>
  </si>
  <si>
    <t>V05</t>
  </si>
  <si>
    <t>-</t>
  </si>
  <si>
    <t>P *con persiana</t>
  </si>
  <si>
    <t>NO EN ENVOLVENTE</t>
  </si>
  <si>
    <t>2 NO EN ENVOLVENTE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</si>
</sst>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4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top"/>
    </xf>
    <xf numFmtId="0" fontId="0" fillId="0" borderId="0" xfId="0" applyAlignment="1">
      <alignment vertical="center"/>
    </xf>
    <xf numFmtId="0" fontId="0" fillId="6" borderId="4" xfId="0" applyFill="1" applyBorder="1" applyAlignment="1">
      <alignment vertical="center"/>
    </xf>
    <xf numFmtId="0" fontId="0" fillId="6" borderId="5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2" fillId="0" borderId="0" xfId="0" applyFont="1"/>
    <xf numFmtId="0" fontId="0" fillId="0" borderId="9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6" borderId="14" xfId="0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/>
    </xf>
    <xf numFmtId="0" fontId="0" fillId="6" borderId="16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6" borderId="3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1"/>
  <sheetViews>
    <sheetView zoomScale="85" zoomScaleNormal="85" workbookViewId="0">
      <selection activeCell="Z20" sqref="Z20"/>
    </sheetView>
  </sheetViews>
  <sheetFormatPr baseColWidth="10" defaultColWidth="9.140625" defaultRowHeight="15" x14ac:dyDescent="0.25"/>
  <cols>
    <col min="1" max="1" width="9.140625" style="5"/>
    <col min="2" max="2" width="16.42578125" style="6" customWidth="1"/>
    <col min="3" max="3" width="9.28515625" style="6" customWidth="1"/>
    <col min="4" max="7" width="5.85546875" style="1" customWidth="1"/>
    <col min="8" max="11" width="5.85546875" style="2" customWidth="1"/>
    <col min="12" max="14" width="5.85546875" style="3" customWidth="1"/>
    <col min="15" max="17" width="5.85546875" style="4" customWidth="1"/>
    <col min="18" max="18" width="5.85546875" style="1" customWidth="1"/>
    <col min="19" max="19" width="5.85546875" style="2" customWidth="1"/>
    <col min="20" max="20" width="5.85546875" style="3" customWidth="1"/>
    <col min="21" max="21" width="5.85546875" style="4" customWidth="1"/>
    <col min="24" max="24" width="13.5703125" customWidth="1"/>
  </cols>
  <sheetData>
    <row r="1" spans="1:27" x14ac:dyDescent="0.25">
      <c r="A1" s="46" t="s">
        <v>97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47"/>
      <c r="V1" s="16"/>
      <c r="W1" s="49"/>
      <c r="X1" s="49"/>
      <c r="Y1" s="49"/>
      <c r="Z1" s="49"/>
      <c r="AA1" s="49"/>
    </row>
    <row r="2" spans="1:27" x14ac:dyDescent="0.25">
      <c r="A2" s="43"/>
      <c r="B2" s="44"/>
      <c r="C2" s="45"/>
      <c r="D2" s="50" t="s">
        <v>62</v>
      </c>
      <c r="E2" s="51"/>
      <c r="F2" s="51"/>
      <c r="G2" s="52"/>
      <c r="H2" s="50" t="s">
        <v>61</v>
      </c>
      <c r="I2" s="51"/>
      <c r="J2" s="51"/>
      <c r="K2" s="52"/>
      <c r="L2" s="50" t="s">
        <v>60</v>
      </c>
      <c r="M2" s="51"/>
      <c r="N2" s="52"/>
      <c r="O2" s="50" t="s">
        <v>59</v>
      </c>
      <c r="P2" s="51"/>
      <c r="Q2" s="52"/>
      <c r="R2" s="50" t="s">
        <v>58</v>
      </c>
      <c r="S2" s="51"/>
      <c r="T2" s="51"/>
      <c r="U2" s="52"/>
      <c r="V2" s="16"/>
      <c r="W2" s="49"/>
      <c r="X2" s="49"/>
      <c r="Y2" s="49"/>
      <c r="Z2" s="49"/>
      <c r="AA2" s="49"/>
    </row>
    <row r="3" spans="1:27" x14ac:dyDescent="0.25">
      <c r="A3" s="17" t="s">
        <v>0</v>
      </c>
      <c r="B3" s="14" t="s">
        <v>45</v>
      </c>
      <c r="C3" s="18" t="s">
        <v>44</v>
      </c>
      <c r="D3" s="19" t="s">
        <v>46</v>
      </c>
      <c r="E3" s="14" t="s">
        <v>47</v>
      </c>
      <c r="F3" s="14" t="s">
        <v>48</v>
      </c>
      <c r="G3" s="18" t="s">
        <v>68</v>
      </c>
      <c r="H3" s="19" t="s">
        <v>49</v>
      </c>
      <c r="I3" s="14" t="s">
        <v>50</v>
      </c>
      <c r="J3" s="14" t="s">
        <v>51</v>
      </c>
      <c r="K3" s="18" t="s">
        <v>67</v>
      </c>
      <c r="L3" s="19" t="s">
        <v>52</v>
      </c>
      <c r="M3" s="14" t="s">
        <v>53</v>
      </c>
      <c r="N3" s="18" t="s">
        <v>54</v>
      </c>
      <c r="O3" s="19" t="s">
        <v>55</v>
      </c>
      <c r="P3" s="14" t="s">
        <v>56</v>
      </c>
      <c r="Q3" s="18" t="s">
        <v>57</v>
      </c>
      <c r="R3" s="19" t="s">
        <v>63</v>
      </c>
      <c r="S3" s="14" t="s">
        <v>64</v>
      </c>
      <c r="T3" s="14" t="s">
        <v>65</v>
      </c>
      <c r="U3" s="18" t="s">
        <v>66</v>
      </c>
      <c r="V3" s="16"/>
      <c r="W3" s="7"/>
      <c r="X3" s="8"/>
      <c r="Y3" s="8"/>
      <c r="Z3" s="8"/>
      <c r="AA3" s="8"/>
    </row>
    <row r="4" spans="1:27" x14ac:dyDescent="0.25">
      <c r="A4" s="34"/>
      <c r="B4" s="35"/>
      <c r="C4" s="36"/>
      <c r="D4" s="34"/>
      <c r="E4" s="35"/>
      <c r="F4" s="35"/>
      <c r="G4" s="36"/>
      <c r="H4" s="34"/>
      <c r="I4" s="35"/>
      <c r="J4" s="35"/>
      <c r="K4" s="36"/>
      <c r="L4" s="34"/>
      <c r="M4" s="35"/>
      <c r="N4" s="36"/>
      <c r="O4" s="34"/>
      <c r="P4" s="35"/>
      <c r="Q4" s="36"/>
      <c r="R4" s="34"/>
      <c r="S4" s="35"/>
      <c r="T4" s="35"/>
      <c r="U4" s="36"/>
      <c r="V4" s="16"/>
      <c r="W4" s="49"/>
      <c r="X4" s="49"/>
      <c r="Y4" s="49"/>
      <c r="Z4" s="49"/>
      <c r="AA4" s="49"/>
    </row>
    <row r="5" spans="1:27" x14ac:dyDescent="0.25">
      <c r="A5" s="37" t="s">
        <v>74</v>
      </c>
      <c r="B5" s="38"/>
      <c r="C5" s="39"/>
      <c r="D5" s="37"/>
      <c r="E5" s="38"/>
      <c r="F5" s="38"/>
      <c r="G5" s="39"/>
      <c r="H5" s="37"/>
      <c r="I5" s="38"/>
      <c r="J5" s="38"/>
      <c r="K5" s="39"/>
      <c r="L5" s="37"/>
      <c r="M5" s="38"/>
      <c r="N5" s="39"/>
      <c r="O5" s="37"/>
      <c r="P5" s="38"/>
      <c r="Q5" s="39"/>
      <c r="R5" s="37"/>
      <c r="S5" s="38"/>
      <c r="T5" s="38"/>
      <c r="U5" s="39"/>
      <c r="V5" s="16"/>
      <c r="W5" s="48"/>
      <c r="X5" s="48"/>
      <c r="Y5" s="48"/>
      <c r="Z5" s="48"/>
      <c r="AA5" s="48"/>
    </row>
    <row r="6" spans="1:27" x14ac:dyDescent="0.25">
      <c r="A6" s="20" t="s">
        <v>1</v>
      </c>
      <c r="B6" s="12" t="s">
        <v>20</v>
      </c>
      <c r="C6" s="21">
        <v>3</v>
      </c>
      <c r="D6" s="22"/>
      <c r="E6" s="12"/>
      <c r="F6" s="12"/>
      <c r="G6" s="21"/>
      <c r="H6" s="22"/>
      <c r="I6" s="12"/>
      <c r="J6" s="12"/>
      <c r="K6" s="21"/>
      <c r="L6" s="22"/>
      <c r="M6" s="12"/>
      <c r="N6" s="21"/>
      <c r="O6" s="22"/>
      <c r="P6" s="12"/>
      <c r="Q6" s="21"/>
      <c r="R6" s="22"/>
      <c r="S6" s="12">
        <v>2</v>
      </c>
      <c r="T6" s="12"/>
      <c r="U6" s="21"/>
      <c r="V6" s="16"/>
      <c r="W6" s="7"/>
      <c r="X6" s="8"/>
      <c r="Y6" s="8"/>
      <c r="Z6" s="8"/>
      <c r="AA6" s="8"/>
    </row>
    <row r="7" spans="1:27" x14ac:dyDescent="0.25">
      <c r="A7" s="20" t="s">
        <v>2</v>
      </c>
      <c r="B7" s="12" t="s">
        <v>19</v>
      </c>
      <c r="C7" s="21">
        <v>4</v>
      </c>
      <c r="D7" s="22"/>
      <c r="E7" s="12"/>
      <c r="F7" s="12"/>
      <c r="G7" s="21"/>
      <c r="H7" s="22"/>
      <c r="I7" s="12"/>
      <c r="J7" s="12"/>
      <c r="K7" s="21"/>
      <c r="L7" s="22"/>
      <c r="M7" s="12"/>
      <c r="N7" s="21"/>
      <c r="O7" s="22"/>
      <c r="P7" s="12"/>
      <c r="Q7" s="21"/>
      <c r="R7" s="22"/>
      <c r="S7" s="12"/>
      <c r="T7" s="12">
        <v>1</v>
      </c>
      <c r="U7" s="21">
        <v>1</v>
      </c>
      <c r="V7" s="16"/>
      <c r="W7" s="7"/>
      <c r="X7" s="8"/>
      <c r="Y7" s="8"/>
      <c r="Z7" s="8"/>
      <c r="AA7" s="8"/>
    </row>
    <row r="8" spans="1:27" x14ac:dyDescent="0.25">
      <c r="A8" s="20" t="s">
        <v>3</v>
      </c>
      <c r="B8" s="12" t="s">
        <v>21</v>
      </c>
      <c r="C8" s="21">
        <v>2</v>
      </c>
      <c r="D8" s="22"/>
      <c r="E8" s="12"/>
      <c r="F8" s="12"/>
      <c r="G8" s="21"/>
      <c r="H8" s="22"/>
      <c r="I8" s="12"/>
      <c r="J8" s="12"/>
      <c r="K8" s="21"/>
      <c r="L8" s="22"/>
      <c r="M8" s="12"/>
      <c r="N8" s="21"/>
      <c r="O8" s="22"/>
      <c r="P8" s="12"/>
      <c r="Q8" s="21"/>
      <c r="R8" s="22"/>
      <c r="S8" s="12"/>
      <c r="T8" s="12">
        <v>1</v>
      </c>
      <c r="U8" s="21">
        <v>1</v>
      </c>
      <c r="V8" s="16"/>
      <c r="W8" s="7"/>
      <c r="X8" s="8"/>
      <c r="Y8" s="8"/>
      <c r="Z8" s="8"/>
      <c r="AA8" s="8"/>
    </row>
    <row r="9" spans="1:27" x14ac:dyDescent="0.25">
      <c r="A9" s="20" t="s">
        <v>4</v>
      </c>
      <c r="B9" s="12" t="s">
        <v>38</v>
      </c>
      <c r="C9" s="21">
        <v>4</v>
      </c>
      <c r="D9" s="22"/>
      <c r="E9" s="12"/>
      <c r="F9" s="12"/>
      <c r="G9" s="21"/>
      <c r="H9" s="22">
        <v>24</v>
      </c>
      <c r="I9" s="12">
        <v>9</v>
      </c>
      <c r="J9" s="12">
        <v>6</v>
      </c>
      <c r="K9" s="21"/>
      <c r="L9" s="22"/>
      <c r="M9" s="12"/>
      <c r="N9" s="21"/>
      <c r="O9" s="22"/>
      <c r="P9" s="12"/>
      <c r="Q9" s="21"/>
      <c r="R9" s="22"/>
      <c r="S9" s="12"/>
      <c r="T9" s="12"/>
      <c r="U9" s="21"/>
      <c r="V9" s="16"/>
      <c r="W9" s="7"/>
      <c r="X9" s="8"/>
      <c r="Y9" s="8"/>
      <c r="Z9" s="8"/>
      <c r="AA9" s="8"/>
    </row>
    <row r="10" spans="1:27" x14ac:dyDescent="0.25">
      <c r="A10" s="20" t="s">
        <v>79</v>
      </c>
      <c r="B10" s="12" t="s">
        <v>39</v>
      </c>
      <c r="C10" s="21">
        <v>4</v>
      </c>
      <c r="D10" s="22">
        <v>2</v>
      </c>
      <c r="E10" s="12"/>
      <c r="F10" s="12"/>
      <c r="G10" s="21"/>
      <c r="H10" s="22"/>
      <c r="I10" s="12"/>
      <c r="J10" s="12"/>
      <c r="K10" s="21"/>
      <c r="L10" s="22"/>
      <c r="M10" s="12"/>
      <c r="N10" s="21"/>
      <c r="O10" s="22"/>
      <c r="P10" s="12"/>
      <c r="Q10" s="21"/>
      <c r="R10" s="22"/>
      <c r="S10" s="12"/>
      <c r="T10" s="12"/>
      <c r="U10" s="21"/>
      <c r="V10" s="16"/>
      <c r="W10" s="7"/>
      <c r="X10" s="8"/>
      <c r="Y10" s="8"/>
      <c r="Z10" s="8"/>
      <c r="AA10" s="8"/>
    </row>
    <row r="11" spans="1:27" x14ac:dyDescent="0.25">
      <c r="A11" s="20" t="s">
        <v>5</v>
      </c>
      <c r="B11" s="12" t="s">
        <v>38</v>
      </c>
      <c r="C11" s="21">
        <v>2</v>
      </c>
      <c r="D11" s="22"/>
      <c r="E11" s="12"/>
      <c r="F11" s="12"/>
      <c r="G11" s="21"/>
      <c r="H11" s="22"/>
      <c r="I11" s="12"/>
      <c r="J11" s="12">
        <v>3</v>
      </c>
      <c r="K11" s="21"/>
      <c r="L11" s="22"/>
      <c r="M11" s="12"/>
      <c r="N11" s="21"/>
      <c r="O11" s="22"/>
      <c r="P11" s="12"/>
      <c r="Q11" s="21"/>
      <c r="R11" s="22"/>
      <c r="S11" s="12"/>
      <c r="T11" s="12"/>
      <c r="U11" s="21"/>
      <c r="V11" s="16"/>
      <c r="W11" s="7"/>
      <c r="X11" s="8"/>
      <c r="Y11" s="8"/>
      <c r="Z11" s="8"/>
      <c r="AA11" s="8"/>
    </row>
    <row r="12" spans="1:27" x14ac:dyDescent="0.25">
      <c r="A12" s="20" t="s">
        <v>6</v>
      </c>
      <c r="B12" s="12" t="s">
        <v>22</v>
      </c>
      <c r="C12" s="21">
        <v>4</v>
      </c>
      <c r="D12" s="22"/>
      <c r="E12" s="12"/>
      <c r="F12" s="12"/>
      <c r="G12" s="21"/>
      <c r="H12" s="22"/>
      <c r="I12" s="12"/>
      <c r="J12" s="12"/>
      <c r="K12" s="21"/>
      <c r="L12" s="22"/>
      <c r="M12" s="12">
        <v>1</v>
      </c>
      <c r="N12" s="21"/>
      <c r="O12" s="22"/>
      <c r="P12" s="12">
        <v>1</v>
      </c>
      <c r="Q12" s="21"/>
      <c r="R12" s="22"/>
      <c r="S12" s="12"/>
      <c r="T12" s="12"/>
      <c r="U12" s="21"/>
      <c r="V12" s="16"/>
      <c r="W12" s="7"/>
      <c r="X12" s="8"/>
      <c r="Y12" s="8"/>
      <c r="Z12" s="8"/>
      <c r="AA12" s="8"/>
    </row>
    <row r="13" spans="1:27" x14ac:dyDescent="0.25">
      <c r="A13" s="20" t="s">
        <v>7</v>
      </c>
      <c r="B13" s="12" t="s">
        <v>23</v>
      </c>
      <c r="C13" s="21">
        <v>8</v>
      </c>
      <c r="D13" s="22"/>
      <c r="E13" s="12"/>
      <c r="F13" s="12"/>
      <c r="G13" s="21"/>
      <c r="H13" s="22"/>
      <c r="I13" s="12"/>
      <c r="J13" s="12"/>
      <c r="K13" s="21"/>
      <c r="L13" s="22"/>
      <c r="M13" s="12">
        <v>1</v>
      </c>
      <c r="N13" s="21"/>
      <c r="O13" s="22"/>
      <c r="P13" s="12">
        <v>1</v>
      </c>
      <c r="Q13" s="21"/>
      <c r="R13" s="22"/>
      <c r="S13" s="12"/>
      <c r="T13" s="12"/>
      <c r="U13" s="21"/>
      <c r="V13" s="16"/>
      <c r="W13" s="7"/>
      <c r="X13" s="8"/>
      <c r="Y13" s="8"/>
      <c r="Z13" s="8"/>
      <c r="AA13" s="8"/>
    </row>
    <row r="14" spans="1:27" x14ac:dyDescent="0.25">
      <c r="A14" s="20" t="s">
        <v>29</v>
      </c>
      <c r="B14" s="12" t="s">
        <v>24</v>
      </c>
      <c r="C14" s="21">
        <v>4</v>
      </c>
      <c r="D14" s="22"/>
      <c r="E14" s="12"/>
      <c r="F14" s="12"/>
      <c r="G14" s="21"/>
      <c r="H14" s="22"/>
      <c r="I14" s="12"/>
      <c r="J14" s="12"/>
      <c r="K14" s="21"/>
      <c r="L14" s="22"/>
      <c r="M14" s="12">
        <v>1</v>
      </c>
      <c r="N14" s="21"/>
      <c r="O14" s="22"/>
      <c r="P14" s="12">
        <v>1</v>
      </c>
      <c r="Q14" s="21"/>
      <c r="R14" s="22"/>
      <c r="S14" s="12"/>
      <c r="T14" s="12"/>
      <c r="U14" s="21"/>
      <c r="V14" s="16"/>
      <c r="W14" s="7"/>
      <c r="X14" s="8"/>
      <c r="Y14" s="8"/>
      <c r="Z14" s="8"/>
      <c r="AA14" s="8"/>
    </row>
    <row r="15" spans="1:27" x14ac:dyDescent="0.25">
      <c r="A15" s="20" t="s">
        <v>8</v>
      </c>
      <c r="B15" s="12" t="s">
        <v>27</v>
      </c>
      <c r="C15" s="21">
        <v>2</v>
      </c>
      <c r="D15" s="22">
        <v>4</v>
      </c>
      <c r="E15" s="12">
        <v>2</v>
      </c>
      <c r="F15" s="12">
        <v>2</v>
      </c>
      <c r="G15" s="21"/>
      <c r="H15" s="22">
        <v>2</v>
      </c>
      <c r="I15" s="12"/>
      <c r="J15" s="12"/>
      <c r="K15" s="21"/>
      <c r="L15" s="22"/>
      <c r="M15" s="12">
        <v>2</v>
      </c>
      <c r="N15" s="21"/>
      <c r="O15" s="22">
        <v>2</v>
      </c>
      <c r="P15" s="12">
        <v>2</v>
      </c>
      <c r="Q15" s="21"/>
      <c r="R15" s="22"/>
      <c r="S15" s="12"/>
      <c r="T15" s="12"/>
      <c r="U15" s="21"/>
      <c r="V15" s="16"/>
      <c r="W15" s="7"/>
      <c r="X15" s="8"/>
      <c r="Y15" s="8"/>
      <c r="Z15" s="8"/>
      <c r="AA15" s="8"/>
    </row>
    <row r="16" spans="1:27" x14ac:dyDescent="0.25">
      <c r="A16" s="20" t="s">
        <v>80</v>
      </c>
      <c r="B16" s="12" t="s">
        <v>28</v>
      </c>
      <c r="C16" s="21">
        <v>4</v>
      </c>
      <c r="D16" s="22">
        <v>22</v>
      </c>
      <c r="E16" s="12">
        <v>12</v>
      </c>
      <c r="F16" s="12">
        <v>12</v>
      </c>
      <c r="G16" s="21">
        <v>4</v>
      </c>
      <c r="H16" s="22"/>
      <c r="I16" s="12"/>
      <c r="J16" s="12">
        <v>4</v>
      </c>
      <c r="K16" s="21"/>
      <c r="L16" s="22"/>
      <c r="M16" s="12"/>
      <c r="N16" s="21"/>
      <c r="O16" s="22"/>
      <c r="P16" s="12"/>
      <c r="Q16" s="21"/>
      <c r="R16" s="22"/>
      <c r="S16" s="12"/>
      <c r="T16" s="12"/>
      <c r="U16" s="21"/>
      <c r="V16" s="16"/>
      <c r="W16" s="49"/>
      <c r="X16" s="49"/>
      <c r="Y16" s="49"/>
      <c r="Z16" s="49"/>
      <c r="AA16" s="49"/>
    </row>
    <row r="17" spans="1:27" x14ac:dyDescent="0.25">
      <c r="A17" s="20" t="s">
        <v>81</v>
      </c>
      <c r="B17" s="12" t="s">
        <v>26</v>
      </c>
      <c r="C17" s="21">
        <v>3</v>
      </c>
      <c r="D17" s="22">
        <v>2</v>
      </c>
      <c r="E17" s="12"/>
      <c r="F17" s="12"/>
      <c r="G17" s="21"/>
      <c r="H17" s="22"/>
      <c r="I17" s="12"/>
      <c r="J17" s="12"/>
      <c r="K17" s="21"/>
      <c r="L17" s="22"/>
      <c r="M17" s="12"/>
      <c r="N17" s="21"/>
      <c r="O17" s="22"/>
      <c r="P17" s="12"/>
      <c r="Q17" s="21"/>
      <c r="R17" s="22"/>
      <c r="S17" s="12"/>
      <c r="T17" s="12"/>
      <c r="U17" s="21"/>
      <c r="V17" s="16"/>
      <c r="W17" s="48"/>
      <c r="X17" s="48"/>
      <c r="Y17" s="48"/>
      <c r="Z17" s="48"/>
      <c r="AA17" s="48"/>
    </row>
    <row r="18" spans="1:27" x14ac:dyDescent="0.25">
      <c r="A18" s="20" t="s">
        <v>9</v>
      </c>
      <c r="B18" s="12" t="s">
        <v>25</v>
      </c>
      <c r="C18" s="21">
        <v>3</v>
      </c>
      <c r="D18" s="22"/>
      <c r="E18" s="12"/>
      <c r="F18" s="12"/>
      <c r="G18" s="21"/>
      <c r="H18" s="22">
        <v>2</v>
      </c>
      <c r="I18" s="12"/>
      <c r="J18" s="12"/>
      <c r="K18" s="21"/>
      <c r="L18" s="22"/>
      <c r="M18" s="12"/>
      <c r="N18" s="21"/>
      <c r="O18" s="22"/>
      <c r="P18" s="12"/>
      <c r="Q18" s="21"/>
      <c r="R18" s="22"/>
      <c r="S18" s="12"/>
      <c r="T18" s="12"/>
      <c r="U18" s="21"/>
      <c r="V18" s="16"/>
      <c r="W18" s="7"/>
      <c r="X18" s="8"/>
      <c r="Y18" s="8"/>
      <c r="Z18" s="8"/>
      <c r="AA18" s="8"/>
    </row>
    <row r="19" spans="1:27" x14ac:dyDescent="0.25">
      <c r="A19" s="20" t="s">
        <v>10</v>
      </c>
      <c r="B19" s="12" t="s">
        <v>30</v>
      </c>
      <c r="C19" s="21">
        <v>6</v>
      </c>
      <c r="D19" s="22"/>
      <c r="E19" s="12"/>
      <c r="F19" s="12"/>
      <c r="G19" s="21"/>
      <c r="H19" s="22"/>
      <c r="I19" s="12"/>
      <c r="J19" s="12"/>
      <c r="K19" s="21"/>
      <c r="L19" s="22"/>
      <c r="M19" s="12"/>
      <c r="N19" s="21"/>
      <c r="O19" s="22">
        <v>1</v>
      </c>
      <c r="P19" s="12"/>
      <c r="Q19" s="21"/>
      <c r="R19" s="22"/>
      <c r="S19" s="12"/>
      <c r="T19" s="12"/>
      <c r="U19" s="21"/>
      <c r="V19" s="16"/>
      <c r="W19" s="7"/>
      <c r="X19" s="8"/>
      <c r="Y19" s="8"/>
      <c r="Z19" s="8"/>
      <c r="AA19" s="8"/>
    </row>
    <row r="20" spans="1:27" x14ac:dyDescent="0.25">
      <c r="A20" s="20" t="s">
        <v>82</v>
      </c>
      <c r="B20" s="12" t="s">
        <v>75</v>
      </c>
      <c r="C20" s="21">
        <v>4</v>
      </c>
      <c r="D20" s="22"/>
      <c r="E20" s="12"/>
      <c r="F20" s="12"/>
      <c r="G20" s="21"/>
      <c r="H20" s="22"/>
      <c r="I20" s="12"/>
      <c r="J20" s="12"/>
      <c r="K20" s="21"/>
      <c r="L20" s="22"/>
      <c r="M20" s="12"/>
      <c r="N20" s="21">
        <v>1</v>
      </c>
      <c r="O20" s="22"/>
      <c r="P20" s="12"/>
      <c r="Q20" s="21"/>
      <c r="R20" s="22"/>
      <c r="S20" s="12"/>
      <c r="T20" s="12"/>
      <c r="U20" s="21"/>
      <c r="V20" s="16"/>
      <c r="W20" s="7"/>
      <c r="X20" s="8"/>
      <c r="Y20" s="8"/>
      <c r="Z20" s="8"/>
      <c r="AA20" s="8"/>
    </row>
    <row r="21" spans="1:27" x14ac:dyDescent="0.25">
      <c r="A21" s="20" t="s">
        <v>83</v>
      </c>
      <c r="B21" s="12" t="s">
        <v>31</v>
      </c>
      <c r="C21" s="21">
        <v>6</v>
      </c>
      <c r="D21" s="22">
        <v>2</v>
      </c>
      <c r="E21" s="12"/>
      <c r="F21" s="12"/>
      <c r="G21" s="21"/>
      <c r="H21" s="22"/>
      <c r="I21" s="12"/>
      <c r="J21" s="12"/>
      <c r="K21" s="21">
        <v>2</v>
      </c>
      <c r="L21" s="22">
        <v>1</v>
      </c>
      <c r="M21" s="12"/>
      <c r="N21" s="21"/>
      <c r="O21" s="22"/>
      <c r="P21" s="12"/>
      <c r="Q21" s="21"/>
      <c r="R21" s="22"/>
      <c r="S21" s="12"/>
      <c r="T21" s="12"/>
      <c r="U21" s="21"/>
      <c r="V21" s="16"/>
      <c r="W21" s="7"/>
      <c r="X21" s="8"/>
      <c r="Y21" s="8"/>
      <c r="Z21" s="8"/>
      <c r="AA21" s="8"/>
    </row>
    <row r="22" spans="1:27" x14ac:dyDescent="0.25">
      <c r="A22" s="20" t="s">
        <v>84</v>
      </c>
      <c r="B22" s="12" t="s">
        <v>32</v>
      </c>
      <c r="C22" s="21">
        <v>2</v>
      </c>
      <c r="D22" s="22">
        <v>2</v>
      </c>
      <c r="E22" s="12"/>
      <c r="F22" s="12"/>
      <c r="G22" s="21"/>
      <c r="H22" s="22"/>
      <c r="I22" s="12"/>
      <c r="J22" s="12"/>
      <c r="K22" s="21">
        <v>2</v>
      </c>
      <c r="L22" s="22"/>
      <c r="M22" s="12"/>
      <c r="N22" s="21"/>
      <c r="O22" s="22"/>
      <c r="P22" s="12"/>
      <c r="Q22" s="21"/>
      <c r="R22" s="22"/>
      <c r="S22" s="12"/>
      <c r="T22" s="12"/>
      <c r="U22" s="21"/>
      <c r="V22" s="16"/>
      <c r="W22" s="7"/>
      <c r="X22" s="8"/>
      <c r="Y22" s="8"/>
      <c r="Z22" s="8"/>
      <c r="AA22" s="8"/>
    </row>
    <row r="23" spans="1:27" x14ac:dyDescent="0.25">
      <c r="A23" s="20" t="s">
        <v>85</v>
      </c>
      <c r="B23" s="12" t="s">
        <v>33</v>
      </c>
      <c r="C23" s="21">
        <v>2</v>
      </c>
      <c r="D23" s="22"/>
      <c r="E23" s="12"/>
      <c r="F23" s="12"/>
      <c r="G23" s="21"/>
      <c r="H23" s="22"/>
      <c r="I23" s="12"/>
      <c r="J23" s="12"/>
      <c r="K23" s="21"/>
      <c r="L23" s="22"/>
      <c r="M23" s="12"/>
      <c r="N23" s="21"/>
      <c r="O23" s="22"/>
      <c r="P23" s="12"/>
      <c r="Q23" s="21">
        <v>1</v>
      </c>
      <c r="R23" s="22"/>
      <c r="S23" s="12"/>
      <c r="T23" s="12"/>
      <c r="U23" s="21"/>
      <c r="V23" s="16"/>
      <c r="W23" s="7"/>
      <c r="X23" s="8"/>
      <c r="Y23" s="8"/>
      <c r="Z23" s="8"/>
      <c r="AA23" s="8"/>
    </row>
    <row r="24" spans="1:27" x14ac:dyDescent="0.25">
      <c r="A24" s="20" t="s">
        <v>86</v>
      </c>
      <c r="B24" s="12" t="s">
        <v>34</v>
      </c>
      <c r="C24" s="21">
        <v>4</v>
      </c>
      <c r="D24" s="22"/>
      <c r="E24" s="12"/>
      <c r="F24" s="12"/>
      <c r="G24" s="21"/>
      <c r="H24" s="22">
        <v>2</v>
      </c>
      <c r="I24" s="12"/>
      <c r="J24" s="12"/>
      <c r="K24" s="21"/>
      <c r="L24" s="22"/>
      <c r="M24" s="12"/>
      <c r="N24" s="21"/>
      <c r="O24" s="22"/>
      <c r="P24" s="12"/>
      <c r="Q24" s="21"/>
      <c r="R24" s="22"/>
      <c r="S24" s="12"/>
      <c r="T24" s="12"/>
      <c r="U24" s="21"/>
      <c r="V24" s="16"/>
      <c r="W24" s="49"/>
      <c r="X24" s="49"/>
      <c r="Y24" s="49"/>
      <c r="Z24" s="49"/>
      <c r="AA24" s="49"/>
    </row>
    <row r="25" spans="1:27" x14ac:dyDescent="0.25">
      <c r="A25" s="20" t="s">
        <v>87</v>
      </c>
      <c r="B25" s="12" t="s">
        <v>35</v>
      </c>
      <c r="C25" s="21">
        <v>2</v>
      </c>
      <c r="D25" s="22"/>
      <c r="E25" s="12"/>
      <c r="F25" s="12"/>
      <c r="G25" s="21"/>
      <c r="H25" s="22"/>
      <c r="I25" s="12"/>
      <c r="J25" s="12"/>
      <c r="K25" s="21"/>
      <c r="L25" s="22"/>
      <c r="M25" s="12"/>
      <c r="N25" s="21">
        <v>1</v>
      </c>
      <c r="O25" s="22"/>
      <c r="P25" s="12"/>
      <c r="Q25" s="21"/>
      <c r="R25" s="22"/>
      <c r="S25" s="12"/>
      <c r="T25" s="12"/>
      <c r="U25" s="21"/>
      <c r="V25" s="16"/>
      <c r="W25" s="48"/>
      <c r="X25" s="48"/>
      <c r="Y25" s="48"/>
      <c r="Z25" s="48"/>
      <c r="AA25" s="48"/>
    </row>
    <row r="26" spans="1:27" x14ac:dyDescent="0.25">
      <c r="A26" s="20" t="s">
        <v>88</v>
      </c>
      <c r="B26" s="12" t="s">
        <v>76</v>
      </c>
      <c r="C26" s="21">
        <v>4</v>
      </c>
      <c r="D26" s="22"/>
      <c r="E26" s="12"/>
      <c r="F26" s="12"/>
      <c r="G26" s="21"/>
      <c r="H26" s="22"/>
      <c r="I26" s="12"/>
      <c r="J26" s="12"/>
      <c r="K26" s="21"/>
      <c r="L26" s="22"/>
      <c r="M26" s="12"/>
      <c r="N26" s="21"/>
      <c r="O26" s="22"/>
      <c r="P26" s="12"/>
      <c r="Q26" s="21">
        <v>1</v>
      </c>
      <c r="R26" s="22"/>
      <c r="S26" s="12"/>
      <c r="T26" s="12"/>
      <c r="U26" s="21"/>
      <c r="V26" s="16"/>
      <c r="W26" s="7"/>
      <c r="X26" s="8"/>
      <c r="Y26" s="8"/>
      <c r="Z26" s="8"/>
      <c r="AA26" s="8"/>
    </row>
    <row r="27" spans="1:27" x14ac:dyDescent="0.25">
      <c r="A27" s="20" t="s">
        <v>72</v>
      </c>
      <c r="B27" s="12" t="s">
        <v>71</v>
      </c>
      <c r="C27" s="21">
        <v>16</v>
      </c>
      <c r="D27" s="22"/>
      <c r="E27" s="12"/>
      <c r="F27" s="12"/>
      <c r="G27" s="21"/>
      <c r="H27" s="22"/>
      <c r="I27" s="12"/>
      <c r="J27" s="12"/>
      <c r="K27" s="21"/>
      <c r="L27" s="22"/>
      <c r="M27" s="12"/>
      <c r="N27" s="21"/>
      <c r="O27" s="22"/>
      <c r="P27" s="12"/>
      <c r="Q27" s="21"/>
      <c r="R27" s="22">
        <v>1</v>
      </c>
      <c r="S27" s="12"/>
      <c r="T27" s="12"/>
      <c r="U27" s="21"/>
      <c r="V27" s="16"/>
      <c r="W27" s="7"/>
      <c r="X27" s="8"/>
      <c r="Y27" s="8"/>
      <c r="Z27" s="8"/>
      <c r="AA27" s="8"/>
    </row>
    <row r="28" spans="1:27" x14ac:dyDescent="0.25">
      <c r="A28" s="53" t="s">
        <v>100</v>
      </c>
      <c r="B28" s="53"/>
      <c r="C28" s="54"/>
      <c r="D28" s="40"/>
      <c r="E28" s="41"/>
      <c r="F28" s="41"/>
      <c r="G28" s="42"/>
      <c r="H28" s="40"/>
      <c r="I28" s="41"/>
      <c r="J28" s="41"/>
      <c r="K28" s="42"/>
      <c r="L28" s="40"/>
      <c r="M28" s="41"/>
      <c r="N28" s="42"/>
      <c r="O28" s="40"/>
      <c r="P28" s="41"/>
      <c r="Q28" s="42"/>
      <c r="R28" s="40"/>
      <c r="S28" s="41"/>
      <c r="T28" s="41"/>
      <c r="U28" s="42"/>
      <c r="V28" s="16"/>
      <c r="W28" s="7"/>
      <c r="X28" s="8"/>
      <c r="Y28" s="8"/>
      <c r="Z28" s="8"/>
      <c r="AA28" s="15"/>
    </row>
    <row r="29" spans="1:27" x14ac:dyDescent="0.25">
      <c r="A29" s="44"/>
      <c r="B29" s="44"/>
      <c r="C29" s="45"/>
      <c r="D29" s="43"/>
      <c r="E29" s="44"/>
      <c r="F29" s="44"/>
      <c r="G29" s="45"/>
      <c r="H29" s="43"/>
      <c r="I29" s="44"/>
      <c r="J29" s="44"/>
      <c r="K29" s="45"/>
      <c r="L29" s="43"/>
      <c r="M29" s="44"/>
      <c r="N29" s="45"/>
      <c r="O29" s="43"/>
      <c r="P29" s="44"/>
      <c r="Q29" s="45"/>
      <c r="R29" s="43"/>
      <c r="S29" s="44"/>
      <c r="T29" s="44"/>
      <c r="U29" s="45"/>
      <c r="V29" s="16"/>
    </row>
    <row r="30" spans="1:27" x14ac:dyDescent="0.25">
      <c r="A30" s="37" t="s">
        <v>73</v>
      </c>
      <c r="B30" s="38"/>
      <c r="C30" s="39"/>
      <c r="D30" s="37"/>
      <c r="E30" s="38"/>
      <c r="F30" s="38"/>
      <c r="G30" s="39"/>
      <c r="H30" s="37"/>
      <c r="I30" s="38"/>
      <c r="J30" s="38"/>
      <c r="K30" s="39"/>
      <c r="L30" s="37"/>
      <c r="M30" s="38"/>
      <c r="N30" s="39"/>
      <c r="O30" s="37"/>
      <c r="P30" s="38"/>
      <c r="Q30" s="39"/>
      <c r="R30" s="37"/>
      <c r="S30" s="38"/>
      <c r="T30" s="38"/>
      <c r="U30" s="39"/>
      <c r="V30" s="16"/>
    </row>
    <row r="31" spans="1:27" x14ac:dyDescent="0.25">
      <c r="A31" s="20" t="s">
        <v>11</v>
      </c>
      <c r="B31" s="12" t="s">
        <v>77</v>
      </c>
      <c r="C31" s="21">
        <v>7</v>
      </c>
      <c r="D31" s="22">
        <v>2</v>
      </c>
      <c r="E31" s="12"/>
      <c r="F31" s="12"/>
      <c r="G31" s="21"/>
      <c r="H31" s="22"/>
      <c r="I31" s="12"/>
      <c r="J31" s="12"/>
      <c r="K31" s="21"/>
      <c r="L31" s="22"/>
      <c r="M31" s="12"/>
      <c r="N31" s="21"/>
      <c r="O31" s="22"/>
      <c r="P31" s="12"/>
      <c r="Q31" s="21"/>
      <c r="R31" s="22"/>
      <c r="S31" s="12"/>
      <c r="T31" s="12"/>
      <c r="U31" s="21"/>
      <c r="V31" s="16"/>
    </row>
    <row r="32" spans="1:27" x14ac:dyDescent="0.25">
      <c r="A32" s="20" t="s">
        <v>12</v>
      </c>
      <c r="B32" s="12" t="s">
        <v>40</v>
      </c>
      <c r="C32" s="21">
        <v>3</v>
      </c>
      <c r="D32" s="22"/>
      <c r="E32" s="12"/>
      <c r="F32" s="12"/>
      <c r="G32" s="21"/>
      <c r="H32" s="22"/>
      <c r="I32" s="12"/>
      <c r="J32" s="12"/>
      <c r="K32" s="21"/>
      <c r="L32" s="22"/>
      <c r="M32" s="12"/>
      <c r="N32" s="21"/>
      <c r="O32" s="22"/>
      <c r="P32" s="12"/>
      <c r="Q32" s="21"/>
      <c r="R32" s="22"/>
      <c r="S32" s="12">
        <v>1</v>
      </c>
      <c r="T32" s="12"/>
      <c r="U32" s="21"/>
      <c r="V32" s="16"/>
    </row>
    <row r="33" spans="1:22" x14ac:dyDescent="0.25">
      <c r="A33" s="20" t="s">
        <v>13</v>
      </c>
      <c r="B33" s="12" t="s">
        <v>43</v>
      </c>
      <c r="C33" s="21">
        <v>1</v>
      </c>
      <c r="D33" s="22"/>
      <c r="E33" s="12"/>
      <c r="F33" s="12"/>
      <c r="G33" s="21"/>
      <c r="H33" s="22"/>
      <c r="I33" s="12"/>
      <c r="J33" s="12">
        <v>1</v>
      </c>
      <c r="K33" s="21"/>
      <c r="L33" s="22"/>
      <c r="M33" s="12"/>
      <c r="N33" s="21"/>
      <c r="O33" s="22"/>
      <c r="P33" s="12"/>
      <c r="Q33" s="21"/>
      <c r="R33" s="22"/>
      <c r="S33" s="12"/>
      <c r="T33" s="12"/>
      <c r="U33" s="21"/>
      <c r="V33" s="16"/>
    </row>
    <row r="34" spans="1:22" x14ac:dyDescent="0.25">
      <c r="A34" s="20" t="s">
        <v>14</v>
      </c>
      <c r="B34" s="12" t="s">
        <v>41</v>
      </c>
      <c r="C34" s="21">
        <v>6</v>
      </c>
      <c r="D34" s="22"/>
      <c r="E34" s="12"/>
      <c r="F34" s="12"/>
      <c r="G34" s="21"/>
      <c r="H34" s="22"/>
      <c r="I34" s="12"/>
      <c r="J34" s="12"/>
      <c r="K34" s="21"/>
      <c r="L34" s="22"/>
      <c r="M34" s="12">
        <v>1</v>
      </c>
      <c r="N34" s="21"/>
      <c r="O34" s="22"/>
      <c r="P34" s="12">
        <v>1</v>
      </c>
      <c r="Q34" s="21"/>
      <c r="R34" s="22"/>
      <c r="S34" s="12"/>
      <c r="T34" s="12"/>
      <c r="U34" s="21"/>
      <c r="V34" s="16"/>
    </row>
    <row r="35" spans="1:22" x14ac:dyDescent="0.25">
      <c r="A35" s="20" t="s">
        <v>15</v>
      </c>
      <c r="B35" s="12" t="s">
        <v>42</v>
      </c>
      <c r="C35" s="21">
        <v>1</v>
      </c>
      <c r="D35" s="22"/>
      <c r="E35" s="12">
        <v>1</v>
      </c>
      <c r="F35" s="12">
        <v>1</v>
      </c>
      <c r="G35" s="21"/>
      <c r="H35" s="22"/>
      <c r="I35" s="12"/>
      <c r="J35" s="12"/>
      <c r="K35" s="21"/>
      <c r="L35" s="22"/>
      <c r="M35" s="12"/>
      <c r="N35" s="21"/>
      <c r="O35" s="22"/>
      <c r="P35" s="12"/>
      <c r="Q35" s="21"/>
      <c r="R35" s="22"/>
      <c r="S35" s="12"/>
      <c r="T35" s="12"/>
      <c r="U35" s="21"/>
      <c r="V35" s="16"/>
    </row>
    <row r="36" spans="1:22" x14ac:dyDescent="0.25">
      <c r="A36" s="20" t="s">
        <v>16</v>
      </c>
      <c r="B36" s="12" t="s">
        <v>78</v>
      </c>
      <c r="C36" s="21">
        <v>1</v>
      </c>
      <c r="D36" s="22"/>
      <c r="E36" s="12"/>
      <c r="F36" s="12"/>
      <c r="G36" s="21"/>
      <c r="H36" s="22">
        <v>1</v>
      </c>
      <c r="I36" s="12"/>
      <c r="J36" s="12"/>
      <c r="K36" s="21"/>
      <c r="L36" s="22"/>
      <c r="M36" s="12"/>
      <c r="N36" s="21"/>
      <c r="O36" s="22"/>
      <c r="P36" s="12"/>
      <c r="Q36" s="21"/>
      <c r="R36" s="22"/>
      <c r="S36" s="12"/>
      <c r="T36" s="12"/>
      <c r="U36" s="21"/>
      <c r="V36" s="16"/>
    </row>
    <row r="37" spans="1:22" x14ac:dyDescent="0.25">
      <c r="A37" s="20" t="s">
        <v>17</v>
      </c>
      <c r="B37" s="12" t="s">
        <v>36</v>
      </c>
      <c r="C37" s="21">
        <v>1</v>
      </c>
      <c r="D37" s="22"/>
      <c r="E37" s="12"/>
      <c r="F37" s="12"/>
      <c r="G37" s="21"/>
      <c r="H37" s="22">
        <v>1</v>
      </c>
      <c r="I37" s="12"/>
      <c r="J37" s="12"/>
      <c r="K37" s="21"/>
      <c r="L37" s="22"/>
      <c r="M37" s="12"/>
      <c r="N37" s="21"/>
      <c r="O37" s="22"/>
      <c r="P37" s="12"/>
      <c r="Q37" s="21"/>
      <c r="R37" s="22"/>
      <c r="S37" s="12"/>
      <c r="T37" s="12"/>
      <c r="U37" s="21"/>
      <c r="V37" s="16"/>
    </row>
    <row r="38" spans="1:22" x14ac:dyDescent="0.25">
      <c r="A38" s="20" t="s">
        <v>18</v>
      </c>
      <c r="B38" s="12" t="s">
        <v>37</v>
      </c>
      <c r="C38" s="21">
        <v>3</v>
      </c>
      <c r="D38" s="22"/>
      <c r="E38" s="12"/>
      <c r="F38" s="12"/>
      <c r="G38" s="23"/>
      <c r="H38" s="22">
        <v>1</v>
      </c>
      <c r="I38" s="12"/>
      <c r="J38" s="12"/>
      <c r="K38" s="21"/>
      <c r="L38" s="22"/>
      <c r="M38" s="12"/>
      <c r="N38" s="21"/>
      <c r="O38" s="22"/>
      <c r="P38" s="12"/>
      <c r="Q38" s="21"/>
      <c r="R38" s="22"/>
      <c r="S38" s="12"/>
      <c r="T38" s="12"/>
      <c r="U38" s="21"/>
      <c r="V38" s="16"/>
    </row>
    <row r="39" spans="1:22" ht="15.75" thickBot="1" x14ac:dyDescent="0.3">
      <c r="A39" s="24" t="s">
        <v>70</v>
      </c>
      <c r="B39" s="25" t="s">
        <v>69</v>
      </c>
      <c r="C39" s="26">
        <v>2</v>
      </c>
      <c r="D39" s="27"/>
      <c r="E39" s="25"/>
      <c r="F39" s="25"/>
      <c r="G39" s="26"/>
      <c r="H39" s="27"/>
      <c r="I39" s="25">
        <v>1</v>
      </c>
      <c r="J39" s="25"/>
      <c r="K39" s="26"/>
      <c r="L39" s="27"/>
      <c r="M39" s="25"/>
      <c r="N39" s="26"/>
      <c r="O39" s="27"/>
      <c r="P39" s="25"/>
      <c r="Q39" s="26"/>
      <c r="R39" s="27"/>
      <c r="S39" s="25"/>
      <c r="T39" s="25"/>
      <c r="U39" s="26"/>
      <c r="V39" s="16"/>
    </row>
    <row r="40" spans="1:22" x14ac:dyDescent="0.25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16"/>
    </row>
    <row r="41" spans="1:22" x14ac:dyDescent="0.25">
      <c r="A41" s="30"/>
      <c r="B41" s="31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16"/>
    </row>
    <row r="42" spans="1:22" x14ac:dyDescent="0.25"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</row>
    <row r="43" spans="1:22" x14ac:dyDescent="0.25"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</row>
    <row r="44" spans="1:22" x14ac:dyDescent="0.25"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</row>
    <row r="45" spans="1:22" x14ac:dyDescent="0.25"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</row>
    <row r="46" spans="1:22" x14ac:dyDescent="0.25"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</row>
    <row r="47" spans="1:22" x14ac:dyDescent="0.25"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</row>
    <row r="48" spans="1:22" x14ac:dyDescent="0.25"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4:21" x14ac:dyDescent="0.25"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4:21" x14ac:dyDescent="0.25"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4:21" x14ac:dyDescent="0.25"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4:21" x14ac:dyDescent="0.25"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4:21" x14ac:dyDescent="0.25"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4:21" x14ac:dyDescent="0.25"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4:21" x14ac:dyDescent="0.25"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4:21" x14ac:dyDescent="0.25"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4:21" x14ac:dyDescent="0.25"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4:21" x14ac:dyDescent="0.25"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4:21" x14ac:dyDescent="0.25"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4:21" x14ac:dyDescent="0.25"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4:21" x14ac:dyDescent="0.25"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4:21" x14ac:dyDescent="0.25"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4:21" x14ac:dyDescent="0.25"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4:21" x14ac:dyDescent="0.25"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4:21" x14ac:dyDescent="0.25"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4:21" x14ac:dyDescent="0.25"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  <row r="67" spans="4:21" x14ac:dyDescent="0.25"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</row>
    <row r="68" spans="4:21" x14ac:dyDescent="0.25"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</row>
    <row r="69" spans="4:21" x14ac:dyDescent="0.25"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</row>
    <row r="70" spans="4:21" x14ac:dyDescent="0.25"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</row>
    <row r="71" spans="4:21" x14ac:dyDescent="0.25"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 spans="4:21" x14ac:dyDescent="0.25"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</row>
    <row r="73" spans="4:21" x14ac:dyDescent="0.25"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</row>
    <row r="74" spans="4:21" x14ac:dyDescent="0.25"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</row>
    <row r="75" spans="4:21" x14ac:dyDescent="0.25"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</row>
    <row r="76" spans="4:21" x14ac:dyDescent="0.25"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</row>
    <row r="77" spans="4:21" x14ac:dyDescent="0.25"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</row>
    <row r="78" spans="4:21" x14ac:dyDescent="0.25"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</row>
    <row r="79" spans="4:21" x14ac:dyDescent="0.25"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</row>
    <row r="80" spans="4:21" x14ac:dyDescent="0.25"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</row>
    <row r="81" spans="4:21" x14ac:dyDescent="0.25"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</row>
    <row r="82" spans="4:21" x14ac:dyDescent="0.25"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</row>
    <row r="83" spans="4:21" x14ac:dyDescent="0.25"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4:21" x14ac:dyDescent="0.25"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</row>
    <row r="85" spans="4:21" x14ac:dyDescent="0.25"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</row>
    <row r="86" spans="4:21" x14ac:dyDescent="0.25"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</row>
    <row r="87" spans="4:21" x14ac:dyDescent="0.25"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</row>
    <row r="88" spans="4:21" x14ac:dyDescent="0.25"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</row>
    <row r="89" spans="4:21" x14ac:dyDescent="0.25"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</row>
    <row r="90" spans="4:21" x14ac:dyDescent="0.25"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</row>
    <row r="91" spans="4:21" x14ac:dyDescent="0.25"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</row>
  </sheetData>
  <mergeCells count="41">
    <mergeCell ref="R2:U2"/>
    <mergeCell ref="A5:C5"/>
    <mergeCell ref="H30:K30"/>
    <mergeCell ref="D30:G30"/>
    <mergeCell ref="A29:C29"/>
    <mergeCell ref="A28:C28"/>
    <mergeCell ref="A2:C2"/>
    <mergeCell ref="A30:C30"/>
    <mergeCell ref="D5:G5"/>
    <mergeCell ref="H5:K5"/>
    <mergeCell ref="H28:K29"/>
    <mergeCell ref="D28:G29"/>
    <mergeCell ref="A1:U1"/>
    <mergeCell ref="W17:AA17"/>
    <mergeCell ref="W5:AA5"/>
    <mergeCell ref="W25:AA25"/>
    <mergeCell ref="W1:AA1"/>
    <mergeCell ref="Z2:AA2"/>
    <mergeCell ref="W16:AA16"/>
    <mergeCell ref="W24:AA24"/>
    <mergeCell ref="W4:AA4"/>
    <mergeCell ref="W2:Y2"/>
    <mergeCell ref="D2:G2"/>
    <mergeCell ref="H2:K2"/>
    <mergeCell ref="L2:N2"/>
    <mergeCell ref="O2:Q2"/>
    <mergeCell ref="L5:N5"/>
    <mergeCell ref="O5:Q5"/>
    <mergeCell ref="R5:U5"/>
    <mergeCell ref="R30:U30"/>
    <mergeCell ref="O30:Q30"/>
    <mergeCell ref="L30:N30"/>
    <mergeCell ref="R28:U29"/>
    <mergeCell ref="O28:Q29"/>
    <mergeCell ref="L28:N29"/>
    <mergeCell ref="R4:U4"/>
    <mergeCell ref="A4:C4"/>
    <mergeCell ref="D4:G4"/>
    <mergeCell ref="H4:K4"/>
    <mergeCell ref="L4:N4"/>
    <mergeCell ref="O4:Q4"/>
  </mergeCells>
  <pageMargins left="0.7" right="0.7" top="0.75" bottom="0.75" header="0.3" footer="0.3"/>
  <pageSetup paperSize="9" scale="9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N29" sqref="N29"/>
    </sheetView>
  </sheetViews>
  <sheetFormatPr baseColWidth="10" defaultRowHeight="15" x14ac:dyDescent="0.25"/>
  <cols>
    <col min="1" max="1" width="8" customWidth="1"/>
    <col min="2" max="2" width="17.140625" customWidth="1"/>
    <col min="3" max="3" width="9.5703125" customWidth="1"/>
    <col min="4" max="4" width="5.42578125" customWidth="1"/>
    <col min="5" max="5" width="5.7109375" customWidth="1"/>
  </cols>
  <sheetData>
    <row r="1" spans="1:10" x14ac:dyDescent="0.25">
      <c r="A1" s="57" t="s">
        <v>89</v>
      </c>
      <c r="B1" s="57"/>
      <c r="C1" s="57"/>
      <c r="D1" s="57"/>
      <c r="E1" s="57"/>
    </row>
    <row r="2" spans="1:10" x14ac:dyDescent="0.25">
      <c r="A2" s="55"/>
      <c r="B2" s="38"/>
      <c r="C2" s="56"/>
      <c r="D2" s="58" t="s">
        <v>90</v>
      </c>
      <c r="E2" s="58"/>
    </row>
    <row r="3" spans="1:10" x14ac:dyDescent="0.25">
      <c r="A3" s="9" t="s">
        <v>0</v>
      </c>
      <c r="B3" s="10" t="s">
        <v>45</v>
      </c>
      <c r="C3" s="10" t="s">
        <v>44</v>
      </c>
      <c r="D3" s="10" t="s">
        <v>91</v>
      </c>
      <c r="E3" s="10" t="s">
        <v>92</v>
      </c>
    </row>
    <row r="4" spans="1:10" x14ac:dyDescent="0.25">
      <c r="A4" s="57"/>
      <c r="B4" s="57"/>
      <c r="C4" s="57"/>
      <c r="D4" s="57"/>
      <c r="E4" s="57"/>
    </row>
    <row r="5" spans="1:10" x14ac:dyDescent="0.25">
      <c r="A5" s="55" t="s">
        <v>74</v>
      </c>
      <c r="B5" s="38"/>
      <c r="C5" s="38"/>
      <c r="D5" s="38"/>
      <c r="E5" s="56"/>
    </row>
    <row r="6" spans="1:10" x14ac:dyDescent="0.25">
      <c r="A6" s="11" t="s">
        <v>1</v>
      </c>
      <c r="B6" s="12" t="s">
        <v>20</v>
      </c>
      <c r="C6" s="12">
        <v>3</v>
      </c>
      <c r="D6" s="13">
        <v>2</v>
      </c>
      <c r="E6" s="13" t="s">
        <v>99</v>
      </c>
      <c r="G6" s="12">
        <f>1.7*1.98</f>
        <v>3.3660000000000001</v>
      </c>
      <c r="H6">
        <f>SUM(D6:E6)</f>
        <v>2</v>
      </c>
      <c r="I6">
        <f>PRODUCT(G6:H6)</f>
        <v>6.7320000000000002</v>
      </c>
    </row>
    <row r="7" spans="1:10" x14ac:dyDescent="0.25">
      <c r="A7" s="11" t="s">
        <v>2</v>
      </c>
      <c r="B7" s="12" t="s">
        <v>19</v>
      </c>
      <c r="C7" s="12">
        <v>4</v>
      </c>
      <c r="D7" s="13">
        <v>2</v>
      </c>
      <c r="E7" s="13" t="s">
        <v>99</v>
      </c>
      <c r="G7" s="12">
        <f>3.65*1.7</f>
        <v>6.2050000000000001</v>
      </c>
      <c r="H7">
        <f t="shared" ref="H7:H28" si="0">SUM(D7:E7)</f>
        <v>2</v>
      </c>
      <c r="I7">
        <f t="shared" ref="I7:I28" si="1">PRODUCT(G7:H7)</f>
        <v>12.41</v>
      </c>
    </row>
    <row r="8" spans="1:10" x14ac:dyDescent="0.25">
      <c r="A8" s="11" t="s">
        <v>3</v>
      </c>
      <c r="B8" s="12" t="s">
        <v>21</v>
      </c>
      <c r="C8" s="12">
        <v>2</v>
      </c>
      <c r="D8" s="13">
        <v>2</v>
      </c>
      <c r="E8" s="12" t="s">
        <v>99</v>
      </c>
      <c r="G8" s="12">
        <f>1.17*1.7</f>
        <v>1.9889999999999999</v>
      </c>
      <c r="H8">
        <f t="shared" si="0"/>
        <v>2</v>
      </c>
      <c r="I8">
        <f t="shared" si="1"/>
        <v>3.9779999999999998</v>
      </c>
    </row>
    <row r="9" spans="1:10" x14ac:dyDescent="0.25">
      <c r="A9" s="11" t="s">
        <v>4</v>
      </c>
      <c r="B9" s="12" t="s">
        <v>38</v>
      </c>
      <c r="C9" s="12">
        <v>4</v>
      </c>
      <c r="D9" s="12">
        <v>3</v>
      </c>
      <c r="E9" s="12" t="s">
        <v>99</v>
      </c>
      <c r="F9" s="32"/>
      <c r="G9" s="12">
        <f>3*0.85</f>
        <v>2.5499999999999998</v>
      </c>
      <c r="H9">
        <f t="shared" si="0"/>
        <v>3</v>
      </c>
      <c r="I9">
        <f t="shared" si="1"/>
        <v>7.6499999999999995</v>
      </c>
      <c r="J9" s="33" t="s">
        <v>101</v>
      </c>
    </row>
    <row r="10" spans="1:10" x14ac:dyDescent="0.25">
      <c r="A10" s="11" t="s">
        <v>98</v>
      </c>
      <c r="B10" s="12" t="s">
        <v>39</v>
      </c>
      <c r="C10" s="12">
        <v>4</v>
      </c>
      <c r="D10" s="12">
        <v>2</v>
      </c>
      <c r="E10" s="12" t="s">
        <v>99</v>
      </c>
      <c r="G10" s="12">
        <f>3*1.7</f>
        <v>5.0999999999999996</v>
      </c>
      <c r="H10">
        <f t="shared" si="0"/>
        <v>2</v>
      </c>
      <c r="I10">
        <f t="shared" si="1"/>
        <v>10.199999999999999</v>
      </c>
    </row>
    <row r="11" spans="1:10" x14ac:dyDescent="0.25">
      <c r="A11" s="11" t="s">
        <v>5</v>
      </c>
      <c r="B11" s="12" t="s">
        <v>38</v>
      </c>
      <c r="C11" s="12">
        <v>2</v>
      </c>
      <c r="D11" s="12">
        <v>3</v>
      </c>
      <c r="E11" s="12" t="s">
        <v>99</v>
      </c>
      <c r="G11" s="12">
        <f>3*0.85</f>
        <v>2.5499999999999998</v>
      </c>
      <c r="H11">
        <f t="shared" si="0"/>
        <v>3</v>
      </c>
      <c r="I11">
        <f t="shared" si="1"/>
        <v>7.6499999999999995</v>
      </c>
    </row>
    <row r="12" spans="1:10" x14ac:dyDescent="0.25">
      <c r="A12" s="11" t="s">
        <v>6</v>
      </c>
      <c r="B12" s="12" t="s">
        <v>22</v>
      </c>
      <c r="C12" s="12">
        <v>4</v>
      </c>
      <c r="D12" s="12">
        <v>2</v>
      </c>
      <c r="E12" s="12" t="s">
        <v>99</v>
      </c>
      <c r="G12" s="12">
        <f>1.03*2.15</f>
        <v>2.2145000000000001</v>
      </c>
      <c r="H12">
        <f t="shared" si="0"/>
        <v>2</v>
      </c>
      <c r="I12">
        <f t="shared" si="1"/>
        <v>4.4290000000000003</v>
      </c>
    </row>
    <row r="13" spans="1:10" x14ac:dyDescent="0.25">
      <c r="A13" s="11" t="s">
        <v>7</v>
      </c>
      <c r="B13" s="12" t="s">
        <v>23</v>
      </c>
      <c r="C13" s="12">
        <v>8</v>
      </c>
      <c r="D13" s="12">
        <v>2</v>
      </c>
      <c r="E13" s="12" t="s">
        <v>99</v>
      </c>
      <c r="G13" s="12">
        <f>2.3*2.15</f>
        <v>4.9449999999999994</v>
      </c>
      <c r="H13">
        <f t="shared" si="0"/>
        <v>2</v>
      </c>
      <c r="I13">
        <f t="shared" si="1"/>
        <v>9.8899999999999988</v>
      </c>
    </row>
    <row r="14" spans="1:10" x14ac:dyDescent="0.25">
      <c r="A14" s="11" t="s">
        <v>29</v>
      </c>
      <c r="B14" s="12" t="s">
        <v>24</v>
      </c>
      <c r="C14" s="12">
        <v>4</v>
      </c>
      <c r="D14" s="12">
        <v>2</v>
      </c>
      <c r="E14" s="12" t="s">
        <v>99</v>
      </c>
      <c r="G14" s="12">
        <f>1.16*2.15</f>
        <v>2.4939999999999998</v>
      </c>
      <c r="H14">
        <f t="shared" si="0"/>
        <v>2</v>
      </c>
      <c r="I14">
        <f t="shared" si="1"/>
        <v>4.9879999999999995</v>
      </c>
    </row>
    <row r="15" spans="1:10" x14ac:dyDescent="0.25">
      <c r="A15" s="11" t="s">
        <v>8</v>
      </c>
      <c r="B15" s="12" t="s">
        <v>27</v>
      </c>
      <c r="C15" s="12">
        <v>2</v>
      </c>
      <c r="D15" s="12" t="s">
        <v>99</v>
      </c>
      <c r="E15" s="13">
        <v>2</v>
      </c>
      <c r="G15" s="12">
        <f>1.86*0.85</f>
        <v>1.581</v>
      </c>
      <c r="H15">
        <f t="shared" si="0"/>
        <v>2</v>
      </c>
      <c r="I15">
        <f t="shared" si="1"/>
        <v>3.1619999999999999</v>
      </c>
    </row>
    <row r="16" spans="1:10" x14ac:dyDescent="0.25">
      <c r="A16" s="57"/>
      <c r="B16" s="57"/>
      <c r="C16" s="57"/>
      <c r="D16" s="57"/>
      <c r="E16" s="57"/>
    </row>
    <row r="17" spans="1:10" x14ac:dyDescent="0.25">
      <c r="A17" s="55" t="s">
        <v>73</v>
      </c>
      <c r="B17" s="38"/>
      <c r="C17" s="38"/>
      <c r="D17" s="38"/>
      <c r="E17" s="56"/>
    </row>
    <row r="18" spans="1:10" x14ac:dyDescent="0.25">
      <c r="A18" s="11" t="s">
        <v>11</v>
      </c>
      <c r="B18" s="12" t="s">
        <v>77</v>
      </c>
      <c r="C18" s="12">
        <v>7</v>
      </c>
      <c r="D18" s="13">
        <v>4</v>
      </c>
      <c r="E18" s="13" t="s">
        <v>99</v>
      </c>
      <c r="G18" s="12">
        <f>2.25*3</f>
        <v>6.75</v>
      </c>
      <c r="H18">
        <f t="shared" si="0"/>
        <v>4</v>
      </c>
      <c r="I18">
        <f t="shared" si="1"/>
        <v>27</v>
      </c>
      <c r="J18" t="s">
        <v>102</v>
      </c>
    </row>
    <row r="19" spans="1:10" x14ac:dyDescent="0.25">
      <c r="A19" s="11" t="s">
        <v>12</v>
      </c>
      <c r="B19" s="12" t="s">
        <v>40</v>
      </c>
      <c r="C19" s="12">
        <v>3</v>
      </c>
      <c r="D19" s="13">
        <v>1</v>
      </c>
      <c r="E19" s="13" t="s">
        <v>99</v>
      </c>
      <c r="G19" s="12">
        <f>1.74*2.7</f>
        <v>4.6980000000000004</v>
      </c>
      <c r="H19">
        <f t="shared" si="0"/>
        <v>1</v>
      </c>
      <c r="I19">
        <f t="shared" si="1"/>
        <v>4.6980000000000004</v>
      </c>
    </row>
    <row r="20" spans="1:10" x14ac:dyDescent="0.25">
      <c r="A20" s="11" t="s">
        <v>13</v>
      </c>
      <c r="B20" s="12" t="s">
        <v>43</v>
      </c>
      <c r="C20" s="12">
        <v>1</v>
      </c>
      <c r="D20" s="13">
        <v>1</v>
      </c>
      <c r="E20" s="12" t="s">
        <v>99</v>
      </c>
      <c r="G20" s="12">
        <f>0.82*2.1</f>
        <v>1.722</v>
      </c>
      <c r="H20">
        <f t="shared" si="0"/>
        <v>1</v>
      </c>
      <c r="I20">
        <f t="shared" si="1"/>
        <v>1.722</v>
      </c>
    </row>
    <row r="21" spans="1:10" x14ac:dyDescent="0.25">
      <c r="A21" s="11" t="s">
        <v>14</v>
      </c>
      <c r="B21" s="12" t="s">
        <v>41</v>
      </c>
      <c r="C21" s="12">
        <v>6</v>
      </c>
      <c r="D21" s="12">
        <v>2</v>
      </c>
      <c r="E21" s="12" t="s">
        <v>99</v>
      </c>
      <c r="G21" s="12">
        <f>2.62*2.7</f>
        <v>7.0740000000000007</v>
      </c>
      <c r="H21">
        <f t="shared" si="0"/>
        <v>2</v>
      </c>
      <c r="I21">
        <f t="shared" si="1"/>
        <v>14.148000000000001</v>
      </c>
    </row>
    <row r="22" spans="1:10" x14ac:dyDescent="0.25">
      <c r="A22" s="11" t="s">
        <v>15</v>
      </c>
      <c r="B22" s="12" t="s">
        <v>42</v>
      </c>
      <c r="C22" s="12">
        <v>1</v>
      </c>
      <c r="D22" s="12">
        <v>2</v>
      </c>
      <c r="E22" s="12" t="s">
        <v>99</v>
      </c>
      <c r="G22" s="12">
        <f>0.9*1.8</f>
        <v>1.62</v>
      </c>
      <c r="H22">
        <f t="shared" si="0"/>
        <v>2</v>
      </c>
      <c r="I22">
        <f t="shared" si="1"/>
        <v>3.24</v>
      </c>
    </row>
    <row r="23" spans="1:10" x14ac:dyDescent="0.25">
      <c r="A23" s="11" t="s">
        <v>16</v>
      </c>
      <c r="B23" s="12" t="s">
        <v>78</v>
      </c>
      <c r="C23" s="12">
        <v>1</v>
      </c>
      <c r="D23" s="12">
        <v>1</v>
      </c>
      <c r="E23" s="12" t="s">
        <v>99</v>
      </c>
      <c r="G23" s="12">
        <f>0.8*2.1</f>
        <v>1.6800000000000002</v>
      </c>
      <c r="H23">
        <f t="shared" si="0"/>
        <v>1</v>
      </c>
      <c r="I23">
        <f t="shared" si="1"/>
        <v>1.6800000000000002</v>
      </c>
    </row>
    <row r="24" spans="1:10" x14ac:dyDescent="0.25">
      <c r="A24" s="57"/>
      <c r="B24" s="57"/>
      <c r="C24" s="57"/>
      <c r="D24" s="57"/>
      <c r="E24" s="57"/>
    </row>
    <row r="25" spans="1:10" x14ac:dyDescent="0.25">
      <c r="A25" s="55" t="s">
        <v>93</v>
      </c>
      <c r="B25" s="38"/>
      <c r="C25" s="38"/>
      <c r="D25" s="38"/>
      <c r="E25" s="56"/>
    </row>
    <row r="26" spans="1:10" x14ac:dyDescent="0.25">
      <c r="A26" s="11" t="s">
        <v>11</v>
      </c>
      <c r="B26" s="12" t="s">
        <v>94</v>
      </c>
      <c r="C26" s="12">
        <v>1</v>
      </c>
      <c r="D26" s="12" t="s">
        <v>99</v>
      </c>
      <c r="E26" s="13">
        <v>8</v>
      </c>
      <c r="G26" s="12">
        <f>0.7*2.05</f>
        <v>1.4349999999999998</v>
      </c>
      <c r="H26">
        <f t="shared" si="0"/>
        <v>8</v>
      </c>
      <c r="I26">
        <f t="shared" si="1"/>
        <v>11.479999999999999</v>
      </c>
    </row>
    <row r="27" spans="1:10" x14ac:dyDescent="0.25">
      <c r="A27" s="11" t="s">
        <v>12</v>
      </c>
      <c r="B27" s="12" t="s">
        <v>95</v>
      </c>
      <c r="C27" s="12">
        <v>1</v>
      </c>
      <c r="D27" s="13">
        <v>2</v>
      </c>
      <c r="E27" s="13">
        <v>19</v>
      </c>
      <c r="G27" s="12">
        <f>0.8*2.05</f>
        <v>1.64</v>
      </c>
      <c r="H27">
        <f t="shared" si="0"/>
        <v>21</v>
      </c>
      <c r="I27">
        <f t="shared" si="1"/>
        <v>34.44</v>
      </c>
    </row>
    <row r="28" spans="1:10" x14ac:dyDescent="0.25">
      <c r="A28" s="11" t="s">
        <v>13</v>
      </c>
      <c r="B28" s="12" t="s">
        <v>96</v>
      </c>
      <c r="C28" s="12">
        <v>2</v>
      </c>
      <c r="D28" s="13">
        <v>1</v>
      </c>
      <c r="E28" s="12" t="s">
        <v>99</v>
      </c>
      <c r="G28" s="12">
        <f>1.38*2.08</f>
        <v>2.8704000000000001</v>
      </c>
      <c r="H28">
        <f t="shared" si="0"/>
        <v>1</v>
      </c>
      <c r="I28">
        <f t="shared" si="1"/>
        <v>2.8704000000000001</v>
      </c>
    </row>
    <row r="29" spans="1:10" x14ac:dyDescent="0.25">
      <c r="I29">
        <f>SUM(I6:I28)</f>
        <v>172.36739999999998</v>
      </c>
    </row>
  </sheetData>
  <mergeCells count="9">
    <mergeCell ref="A17:E17"/>
    <mergeCell ref="A24:E24"/>
    <mergeCell ref="A25:E25"/>
    <mergeCell ref="A1:E1"/>
    <mergeCell ref="A2:C2"/>
    <mergeCell ref="D2:E2"/>
    <mergeCell ref="A4:E4"/>
    <mergeCell ref="A5:E5"/>
    <mergeCell ref="A16:E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Carpinterías EA</vt:lpstr>
      <vt:lpstr>Carpinterías 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2019-02-26T09:14:00Z</dcterms:modified>
</cp:coreProperties>
</file>