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9420" windowHeight="4440" tabRatio="772" activeTab="0"/>
  </bookViews>
  <sheets>
    <sheet name="CARRERA" sheetId="1" r:id="rId1"/>
  </sheets>
  <definedNames>
    <definedName name="_xlfn.IFERROR" hidden="1">#NAME?</definedName>
    <definedName name="_xlnm.Print_Area" localSheetId="0">'CARRERA'!$F$8:$R$43</definedName>
    <definedName name="CRITERIA" localSheetId="0">'CARRERA'!$G$10:$N$109</definedName>
  </definedNames>
  <calcPr fullCalcOnLoad="1"/>
</workbook>
</file>

<file path=xl/sharedStrings.xml><?xml version="1.0" encoding="utf-8"?>
<sst xmlns="http://schemas.openxmlformats.org/spreadsheetml/2006/main" count="201" uniqueCount="114">
  <si>
    <t>POSTO</t>
  </si>
  <si>
    <t>PUNTOS</t>
  </si>
  <si>
    <t>APELIDOS</t>
  </si>
  <si>
    <t>ANO</t>
  </si>
  <si>
    <t>EQUIPO</t>
  </si>
  <si>
    <t>EQUIPOS</t>
  </si>
  <si>
    <t>CORREDORES</t>
  </si>
  <si>
    <t>PUNTOS CERO</t>
  </si>
  <si>
    <t>DORSAL</t>
  </si>
  <si>
    <t>NOMBRE</t>
  </si>
  <si>
    <t>CONTADOR</t>
  </si>
  <si>
    <t>PUESTO EN EQUIPO</t>
  </si>
  <si>
    <t>HACIA ABAJO</t>
  </si>
  <si>
    <t>CUENTAN</t>
  </si>
  <si>
    <t>POR EQUIPO</t>
  </si>
  <si>
    <t>DORSALES META</t>
  </si>
  <si>
    <t>CLASIFICACIÓN</t>
  </si>
  <si>
    <t>id</t>
  </si>
  <si>
    <t>CORREDORES QUE PUNTÚAN</t>
  </si>
  <si>
    <t>EDM GUITIRIZ</t>
  </si>
  <si>
    <t>RODRIGUEZ</t>
  </si>
  <si>
    <t>EDM MEIRA</t>
  </si>
  <si>
    <t>FERNANDEZ</t>
  </si>
  <si>
    <t>GARCIA</t>
  </si>
  <si>
    <t>IAGO</t>
  </si>
  <si>
    <t>XOEL</t>
  </si>
  <si>
    <t>RIO</t>
  </si>
  <si>
    <t>RABADE</t>
  </si>
  <si>
    <t>LOPEZ</t>
  </si>
  <si>
    <t>SERGIO</t>
  </si>
  <si>
    <t>A PASTORIZA</t>
  </si>
  <si>
    <t>INSUA BERMUDEZ A</t>
  </si>
  <si>
    <t>INSUA BERMUDEZ B</t>
  </si>
  <si>
    <t>INSUA BERMUDEZ</t>
  </si>
  <si>
    <t>MATEO</t>
  </si>
  <si>
    <t>VAZQUEZ</t>
  </si>
  <si>
    <t>MARTINEZ</t>
  </si>
  <si>
    <t>PEREZ</t>
  </si>
  <si>
    <t>VERDES</t>
  </si>
  <si>
    <t>LAVERDE RUIZ A</t>
  </si>
  <si>
    <t>BREIXO</t>
  </si>
  <si>
    <t>DANIEL</t>
  </si>
  <si>
    <t>MANUEL</t>
  </si>
  <si>
    <t>BENXAMIN MASCULINO</t>
  </si>
  <si>
    <t>INSUA BERMUDE C</t>
  </si>
  <si>
    <t>EDM COSPEITO</t>
  </si>
  <si>
    <t>JAIRO</t>
  </si>
  <si>
    <t>CABARCOS</t>
  </si>
  <si>
    <t>VARELA</t>
  </si>
  <si>
    <t>MIGUEL</t>
  </si>
  <si>
    <t>VELLE</t>
  </si>
  <si>
    <t>ENZO</t>
  </si>
  <si>
    <t>PRIETO</t>
  </si>
  <si>
    <t>BRUNO</t>
  </si>
  <si>
    <t>EDUARDO</t>
  </si>
  <si>
    <t>MONTES</t>
  </si>
  <si>
    <t>SOUTO</t>
  </si>
  <si>
    <t>XAN</t>
  </si>
  <si>
    <t>CABANA</t>
  </si>
  <si>
    <t>YAÑEZ</t>
  </si>
  <si>
    <t>PENA</t>
  </si>
  <si>
    <t>PERNAS</t>
  </si>
  <si>
    <t>ALEX</t>
  </si>
  <si>
    <t>GRABIRENA</t>
  </si>
  <si>
    <t>HERMIDA</t>
  </si>
  <si>
    <t>RAMUDO</t>
  </si>
  <si>
    <t>SIMON</t>
  </si>
  <si>
    <t>MARTIN</t>
  </si>
  <si>
    <t>ILYASS</t>
  </si>
  <si>
    <t>ARON</t>
  </si>
  <si>
    <t>RODRIGO</t>
  </si>
  <si>
    <t>PAULO</t>
  </si>
  <si>
    <t>NIKO</t>
  </si>
  <si>
    <t>DIEGO</t>
  </si>
  <si>
    <t>SAUL</t>
  </si>
  <si>
    <t>YERAY</t>
  </si>
  <si>
    <t>PRADO</t>
  </si>
  <si>
    <t>ROCHELA</t>
  </si>
  <si>
    <t>CHENINI</t>
  </si>
  <si>
    <t>ROMERO</t>
  </si>
  <si>
    <t>DOCASAL</t>
  </si>
  <si>
    <t>ARES</t>
  </si>
  <si>
    <t>RILO</t>
  </si>
  <si>
    <t>PAZ</t>
  </si>
  <si>
    <t>RICO</t>
  </si>
  <si>
    <t>IGLESIAS</t>
  </si>
  <si>
    <t>NOVO</t>
  </si>
  <si>
    <t>FIDALGO</t>
  </si>
  <si>
    <t>EIMIL</t>
  </si>
  <si>
    <t>BERMUDEZ</t>
  </si>
  <si>
    <t>REGO</t>
  </si>
  <si>
    <t>SECO</t>
  </si>
  <si>
    <t>RIGUEIRO</t>
  </si>
  <si>
    <t>NUÑEZ</t>
  </si>
  <si>
    <t>LORENZO</t>
  </si>
  <si>
    <t>PINTOR</t>
  </si>
  <si>
    <t>FATO</t>
  </si>
  <si>
    <t>IKER</t>
  </si>
  <si>
    <t>MIGUELEZ</t>
  </si>
  <si>
    <t>JOAO</t>
  </si>
  <si>
    <t>PARA</t>
  </si>
  <si>
    <t>PROVINCIAL</t>
  </si>
  <si>
    <t>INSUA</t>
  </si>
  <si>
    <t>A</t>
  </si>
  <si>
    <t>LAVERDE</t>
  </si>
  <si>
    <t>RUIZ</t>
  </si>
  <si>
    <t>OUTEIRO</t>
  </si>
  <si>
    <t>EDM</t>
  </si>
  <si>
    <t>GUITIRIZ</t>
  </si>
  <si>
    <t>INDIVIDUAIS</t>
  </si>
  <si>
    <t>PASTORIZA</t>
  </si>
  <si>
    <t xml:space="preserve">LAVERDE RUIZ </t>
  </si>
  <si>
    <t>B</t>
  </si>
  <si>
    <t>COSPEITO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</si>
</sst>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 vertical="center"/>
    </xf>
    <xf numFmtId="0" fontId="4" fillId="18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right" vertical="center"/>
      <protection locked="0"/>
    </xf>
    <xf numFmtId="0" fontId="2" fillId="4" borderId="10" xfId="0" applyFont="1" applyFill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2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16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4" fillId="34" borderId="11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13" xfId="0" applyFont="1" applyBorder="1" applyAlignment="1">
      <alignment horizontal="center" vertical="center"/>
    </xf>
    <xf numFmtId="0" fontId="0" fillId="16" borderId="19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4" borderId="10" xfId="0" applyFont="1" applyFill="1" applyBorder="1" applyAlignment="1" applyProtection="1">
      <alignment horizontal="right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right" vertical="center"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36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19050</xdr:rowOff>
    </xdr:from>
    <xdr:to>
      <xdr:col>7</xdr:col>
      <xdr:colOff>571500</xdr:colOff>
      <xdr:row>5</xdr:row>
      <xdr:rowOff>123825</xdr:rowOff>
    </xdr:to>
    <xdr:sp macro="[0]!CLASIFICACION">
      <xdr:nvSpPr>
        <xdr:cNvPr id="1" name="1 Rectángulo"/>
        <xdr:cNvSpPr>
          <a:spLocks/>
        </xdr:cNvSpPr>
      </xdr:nvSpPr>
      <xdr:spPr>
        <a:xfrm>
          <a:off x="2419350" y="180975"/>
          <a:ext cx="198120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ORDENAR</a:t>
          </a:r>
          <a:r>
            <a:rPr lang="en-US" cap="none" sz="1400" b="0" i="0" u="none" baseline="0">
              <a:solidFill>
                <a:srgbClr val="FFFFFF"/>
              </a:solidFill>
            </a:rPr>
            <a:t> CLASIFICACIÓN</a:t>
          </a:r>
        </a:p>
      </xdr:txBody>
    </xdr:sp>
    <xdr:clientData/>
  </xdr:twoCellAnchor>
  <xdr:twoCellAnchor>
    <xdr:from>
      <xdr:col>14</xdr:col>
      <xdr:colOff>209550</xdr:colOff>
      <xdr:row>1</xdr:row>
      <xdr:rowOff>0</xdr:rowOff>
    </xdr:from>
    <xdr:to>
      <xdr:col>16</xdr:col>
      <xdr:colOff>1066800</xdr:colOff>
      <xdr:row>5</xdr:row>
      <xdr:rowOff>104775</xdr:rowOff>
    </xdr:to>
    <xdr:sp macro="[0]!EQUIPOS">
      <xdr:nvSpPr>
        <xdr:cNvPr id="2" name="3 Rectángulo"/>
        <xdr:cNvSpPr>
          <a:spLocks/>
        </xdr:cNvSpPr>
      </xdr:nvSpPr>
      <xdr:spPr>
        <a:xfrm>
          <a:off x="8258175" y="161925"/>
          <a:ext cx="16192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ORDENAR CLASIFICACIÓN</a:t>
          </a:r>
          <a:r>
            <a:rPr lang="en-US" cap="none" sz="1400" b="0" i="0" u="none" baseline="0">
              <a:solidFill>
                <a:srgbClr val="FFFFFF"/>
              </a:solidFill>
            </a:rPr>
            <a:t> EQUIPOS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828675</xdr:colOff>
      <xdr:row>5</xdr:row>
      <xdr:rowOff>104775</xdr:rowOff>
    </xdr:to>
    <xdr:sp macro="[0]!ORDENAEQUIPOS">
      <xdr:nvSpPr>
        <xdr:cNvPr id="3" name="4 Rectángulo"/>
        <xdr:cNvSpPr>
          <a:spLocks/>
        </xdr:cNvSpPr>
      </xdr:nvSpPr>
      <xdr:spPr>
        <a:xfrm>
          <a:off x="10182225" y="161925"/>
          <a:ext cx="16192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ORDENAR </a:t>
          </a:r>
          <a:r>
            <a:rPr lang="en-US" cap="none" sz="1400" b="0" i="0" u="none" baseline="0">
              <a:solidFill>
                <a:srgbClr val="FFFFFF"/>
              </a:solidFill>
            </a:rPr>
            <a:t>EQUIPOS ALFABÉTICO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11</xdr:col>
      <xdr:colOff>238125</xdr:colOff>
      <xdr:row>5</xdr:row>
      <xdr:rowOff>104775</xdr:rowOff>
    </xdr:to>
    <xdr:sp macro="[0]!ID">
      <xdr:nvSpPr>
        <xdr:cNvPr id="4" name="5 Rectángulo"/>
        <xdr:cNvSpPr>
          <a:spLocks/>
        </xdr:cNvSpPr>
      </xdr:nvSpPr>
      <xdr:spPr>
        <a:xfrm>
          <a:off x="4991100" y="161925"/>
          <a:ext cx="16192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ORDENAR POR 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Y109"/>
  <sheetViews>
    <sheetView tabSelected="1" zoomScale="93" zoomScaleNormal="93" zoomScalePageLayoutView="0" workbookViewId="0" topLeftCell="C40">
      <selection activeCell="I20" sqref="I20:N20"/>
    </sheetView>
  </sheetViews>
  <sheetFormatPr defaultColWidth="11.421875" defaultRowHeight="12.75"/>
  <cols>
    <col min="1" max="1" width="4.8515625" style="0" customWidth="1"/>
    <col min="2" max="2" width="11.421875" style="45" hidden="1" customWidth="1"/>
    <col min="3" max="3" width="7.57421875" style="5" bestFit="1" customWidth="1"/>
    <col min="4" max="4" width="17.00390625" style="6" bestFit="1" customWidth="1"/>
    <col min="5" max="5" width="7.140625" style="16" customWidth="1"/>
    <col min="6" max="6" width="15.421875" style="6" customWidth="1"/>
    <col min="7" max="7" width="5.421875" style="33" customWidth="1"/>
    <col min="8" max="8" width="8.7109375" style="10" customWidth="1"/>
    <col min="9" max="9" width="8.7109375" style="5" bestFit="1" customWidth="1"/>
    <col min="10" max="10" width="10.28125" style="5" bestFit="1" customWidth="1"/>
    <col min="11" max="11" width="10.421875" style="5" bestFit="1" customWidth="1"/>
    <col min="12" max="12" width="9.8515625" style="5" bestFit="1" customWidth="1"/>
    <col min="13" max="13" width="8.57421875" style="0" hidden="1" customWidth="1"/>
    <col min="14" max="14" width="15.28125" style="10" bestFit="1" customWidth="1"/>
    <col min="15" max="15" width="3.8515625" style="10" customWidth="1"/>
    <col min="16" max="16" width="7.57421875" style="13" bestFit="1" customWidth="1"/>
    <col min="17" max="17" width="20.57421875" style="13" bestFit="1" customWidth="1"/>
    <col min="18" max="18" width="11.8515625" style="35" bestFit="1" customWidth="1"/>
    <col min="19" max="19" width="13.8515625" style="35" bestFit="1" customWidth="1"/>
    <col min="20" max="20" width="14.421875" style="45" hidden="1" customWidth="1"/>
    <col min="21" max="21" width="19.421875" style="45" hidden="1" customWidth="1"/>
    <col min="22" max="22" width="14.140625" style="45" hidden="1" customWidth="1"/>
    <col min="23" max="23" width="11.421875" style="45" hidden="1" customWidth="1"/>
    <col min="24" max="24" width="18.00390625" style="0" customWidth="1"/>
    <col min="25" max="25" width="12.7109375" style="0" bestFit="1" customWidth="1"/>
  </cols>
  <sheetData>
    <row r="8" spans="1:23" ht="12.75">
      <c r="A8" s="1"/>
      <c r="B8" s="47"/>
      <c r="C8" s="4"/>
      <c r="D8" s="17"/>
      <c r="E8" s="19"/>
      <c r="F8" s="17"/>
      <c r="G8" s="32"/>
      <c r="H8" s="26"/>
      <c r="I8" s="22"/>
      <c r="J8" s="72" t="s">
        <v>43</v>
      </c>
      <c r="K8" s="72"/>
      <c r="L8" s="72"/>
      <c r="M8" s="23"/>
      <c r="N8" s="24"/>
      <c r="O8" s="7"/>
      <c r="P8" s="11"/>
      <c r="Q8" s="37"/>
      <c r="R8" s="38"/>
      <c r="S8" s="38"/>
      <c r="T8" s="43"/>
      <c r="U8" s="52" t="s">
        <v>11</v>
      </c>
      <c r="V8" s="53" t="s">
        <v>6</v>
      </c>
      <c r="W8" s="54" t="s">
        <v>1</v>
      </c>
    </row>
    <row r="9" spans="2:24" s="2" customFormat="1" ht="12.75">
      <c r="B9" s="61" t="s">
        <v>10</v>
      </c>
      <c r="C9" s="15" t="s">
        <v>0</v>
      </c>
      <c r="D9" s="15" t="s">
        <v>15</v>
      </c>
      <c r="E9" s="14"/>
      <c r="F9" s="58" t="s">
        <v>16</v>
      </c>
      <c r="G9" s="58" t="s">
        <v>17</v>
      </c>
      <c r="H9" s="58" t="s">
        <v>1</v>
      </c>
      <c r="I9" s="15" t="s">
        <v>8</v>
      </c>
      <c r="J9" s="15" t="s">
        <v>9</v>
      </c>
      <c r="K9" s="15" t="s">
        <v>2</v>
      </c>
      <c r="L9" s="15"/>
      <c r="M9" s="15" t="s">
        <v>3</v>
      </c>
      <c r="N9" s="15" t="s">
        <v>4</v>
      </c>
      <c r="O9" s="8"/>
      <c r="P9" s="21" t="s">
        <v>0</v>
      </c>
      <c r="Q9" s="39" t="s">
        <v>5</v>
      </c>
      <c r="R9" s="41" t="s">
        <v>1</v>
      </c>
      <c r="S9" s="40" t="s">
        <v>6</v>
      </c>
      <c r="T9" s="41" t="s">
        <v>7</v>
      </c>
      <c r="U9" s="55" t="s">
        <v>12</v>
      </c>
      <c r="V9" s="56" t="s">
        <v>14</v>
      </c>
      <c r="W9" s="57" t="s">
        <v>13</v>
      </c>
      <c r="X9" s="23"/>
    </row>
    <row r="10" spans="1:24" ht="12.75">
      <c r="A10" s="1"/>
      <c r="B10" s="31">
        <f>IF(V10&gt;($Y$32-1),COUNT(U10),0)</f>
        <v>1</v>
      </c>
      <c r="C10" s="18">
        <v>1</v>
      </c>
      <c r="D10" s="27">
        <v>251</v>
      </c>
      <c r="E10" s="14"/>
      <c r="F10" s="59">
        <f>_xlfn.IFERROR(MATCH(I10,$D$10:$D$109,0)," ")</f>
        <v>1</v>
      </c>
      <c r="G10" s="59"/>
      <c r="H10" s="60">
        <v>1</v>
      </c>
      <c r="I10" s="28">
        <v>251</v>
      </c>
      <c r="J10" s="29" t="s">
        <v>46</v>
      </c>
      <c r="K10" s="29" t="s">
        <v>47</v>
      </c>
      <c r="L10" s="67" t="s">
        <v>48</v>
      </c>
      <c r="M10" s="30"/>
      <c r="N10" s="28" t="s">
        <v>39</v>
      </c>
      <c r="O10" s="9"/>
      <c r="P10" s="21"/>
      <c r="Q10" s="42" t="s">
        <v>39</v>
      </c>
      <c r="R10" s="48">
        <f aca="true" t="shared" si="0" ref="R10:R29">IF(S10&gt;($Y$32-1),T10,"")</f>
        <v>12</v>
      </c>
      <c r="S10" s="25">
        <f aca="true" t="shared" si="1" ref="S10:S29">COUNTIF($N$10:$N$109,Q10)</f>
        <v>6</v>
      </c>
      <c r="T10" s="49">
        <f>SUMIF($N$10:$N$109,Q10,$W$10:$W$109)</f>
        <v>12</v>
      </c>
      <c r="U10" s="51">
        <f>COUNTIF($N$10:N10,N10)</f>
        <v>1</v>
      </c>
      <c r="V10" s="51">
        <f>COUNTIF($N$10:$N$109,N10)</f>
        <v>6</v>
      </c>
      <c r="W10" s="51">
        <f>IF(U10&lt;($Y$32+1),F10,0)</f>
        <v>1</v>
      </c>
      <c r="X10" s="3"/>
    </row>
    <row r="11" spans="1:24" ht="12.75">
      <c r="A11" s="1"/>
      <c r="B11" s="31">
        <f>IF(V11&gt;($Y$32-1),COUNT(U11),0)</f>
        <v>1</v>
      </c>
      <c r="C11" s="18">
        <v>2</v>
      </c>
      <c r="D11" s="27">
        <v>249</v>
      </c>
      <c r="E11" s="14"/>
      <c r="F11" s="59">
        <f>_xlfn.IFERROR(MATCH(I11,$D$10:$D$109,0)," ")</f>
        <v>2</v>
      </c>
      <c r="G11" s="59"/>
      <c r="H11" s="60">
        <v>2</v>
      </c>
      <c r="I11" s="28">
        <v>249</v>
      </c>
      <c r="J11" s="29" t="s">
        <v>49</v>
      </c>
      <c r="K11" s="29" t="s">
        <v>50</v>
      </c>
      <c r="L11" s="29" t="s">
        <v>37</v>
      </c>
      <c r="M11" s="30"/>
      <c r="N11" s="28" t="s">
        <v>39</v>
      </c>
      <c r="O11" s="9"/>
      <c r="P11" s="21"/>
      <c r="Q11" s="42" t="s">
        <v>19</v>
      </c>
      <c r="R11" s="48">
        <f t="shared" si="0"/>
        <v>52</v>
      </c>
      <c r="S11" s="25">
        <f t="shared" si="1"/>
        <v>5</v>
      </c>
      <c r="T11" s="49">
        <f aca="true" t="shared" si="2" ref="T11:T45">SUMIF($N$10:$N$109,Q11,$W$10:$W$109)</f>
        <v>52</v>
      </c>
      <c r="U11" s="50">
        <f>COUNTIF($N$10:N11,N11)</f>
        <v>2</v>
      </c>
      <c r="V11" s="50">
        <f>COUNTIF($N$10:$N$109,N11)</f>
        <v>6</v>
      </c>
      <c r="W11" s="51">
        <f aca="true" t="shared" si="3" ref="W11:W74">IF(U11&lt;($Y$32+1),F11,0)</f>
        <v>2</v>
      </c>
      <c r="X11" s="3"/>
    </row>
    <row r="12" spans="1:24" ht="12.75">
      <c r="A12" s="1"/>
      <c r="B12" s="31">
        <f>IF(V12&gt;($Y$32-1),COUNT(U12),0)</f>
        <v>0</v>
      </c>
      <c r="C12" s="18">
        <v>3</v>
      </c>
      <c r="D12" s="27">
        <v>155</v>
      </c>
      <c r="E12" s="14"/>
      <c r="F12" s="59">
        <v>3</v>
      </c>
      <c r="G12" s="59"/>
      <c r="H12" s="60"/>
      <c r="I12" s="28">
        <v>155</v>
      </c>
      <c r="J12" s="28" t="s">
        <v>73</v>
      </c>
      <c r="K12" s="29" t="s">
        <v>23</v>
      </c>
      <c r="L12" s="29" t="s">
        <v>91</v>
      </c>
      <c r="M12" s="29" t="s">
        <v>91</v>
      </c>
      <c r="N12" s="28" t="s">
        <v>30</v>
      </c>
      <c r="O12" s="29"/>
      <c r="P12" s="21"/>
      <c r="Q12" s="42" t="s">
        <v>31</v>
      </c>
      <c r="R12" s="48">
        <f t="shared" si="0"/>
        <v>54</v>
      </c>
      <c r="S12" s="25">
        <f t="shared" si="1"/>
        <v>5</v>
      </c>
      <c r="T12" s="49">
        <f>SUMIF($N$10:$N$109,Q12,$W$10:$W$109)</f>
        <v>54</v>
      </c>
      <c r="U12" s="50">
        <f>COUNTIF($N$10:N12,#REF!)</f>
        <v>0</v>
      </c>
      <c r="V12" s="50">
        <f>COUNTIF($N$10:$N$109,#REF!)</f>
        <v>0</v>
      </c>
      <c r="W12" s="51">
        <f t="shared" si="3"/>
        <v>3</v>
      </c>
      <c r="X12" s="3"/>
    </row>
    <row r="13" spans="1:24" ht="12.75">
      <c r="A13" s="1"/>
      <c r="B13" s="31">
        <f aca="true" t="shared" si="4" ref="B13:B74">IF(V13&gt;($Y$32-1),COUNT(U13),0)</f>
        <v>1</v>
      </c>
      <c r="C13" s="18">
        <v>4</v>
      </c>
      <c r="D13" s="27">
        <v>122</v>
      </c>
      <c r="E13" s="14"/>
      <c r="F13" s="59">
        <v>4</v>
      </c>
      <c r="G13" s="59"/>
      <c r="H13" s="60">
        <v>4</v>
      </c>
      <c r="I13" s="28">
        <v>122</v>
      </c>
      <c r="J13" s="29" t="s">
        <v>53</v>
      </c>
      <c r="K13" s="29" t="s">
        <v>54</v>
      </c>
      <c r="L13" s="29"/>
      <c r="M13" s="28"/>
      <c r="N13" s="29" t="s">
        <v>39</v>
      </c>
      <c r="O13" s="9"/>
      <c r="P13" s="21"/>
      <c r="Q13" s="42" t="s">
        <v>32</v>
      </c>
      <c r="R13" s="48">
        <f t="shared" si="0"/>
        <v>73</v>
      </c>
      <c r="S13" s="25">
        <f t="shared" si="1"/>
        <v>5</v>
      </c>
      <c r="T13" s="49">
        <f>SUMIF($N$10:$N$109,Q13,$W$10:$W$109)</f>
        <v>73</v>
      </c>
      <c r="U13" s="50">
        <f>COUNTIF($N$10:N13,N13)</f>
        <v>3</v>
      </c>
      <c r="V13" s="50">
        <f aca="true" t="shared" si="5" ref="V13:V74">COUNTIF($N$10:$N$109,N13)</f>
        <v>6</v>
      </c>
      <c r="W13" s="51">
        <f t="shared" si="3"/>
        <v>4</v>
      </c>
      <c r="X13" s="3"/>
    </row>
    <row r="14" spans="1:24" ht="12.75">
      <c r="A14" s="1"/>
      <c r="B14" s="31">
        <f>IF(V14&gt;($Y$32-1),COUNT(U14),0)</f>
        <v>1</v>
      </c>
      <c r="C14" s="18">
        <v>5</v>
      </c>
      <c r="D14" s="27">
        <v>253</v>
      </c>
      <c r="E14" s="14"/>
      <c r="F14" s="59">
        <v>5</v>
      </c>
      <c r="G14" s="59"/>
      <c r="H14" s="60">
        <v>5</v>
      </c>
      <c r="I14" s="28">
        <v>253</v>
      </c>
      <c r="J14" s="29" t="s">
        <v>51</v>
      </c>
      <c r="K14" s="29" t="s">
        <v>52</v>
      </c>
      <c r="L14" s="29" t="s">
        <v>36</v>
      </c>
      <c r="M14" s="28"/>
      <c r="N14" s="29" t="s">
        <v>39</v>
      </c>
      <c r="O14" s="9"/>
      <c r="P14" s="21"/>
      <c r="Q14" s="42" t="s">
        <v>30</v>
      </c>
      <c r="R14" s="48">
        <f t="shared" si="0"/>
      </c>
      <c r="S14" s="25">
        <f t="shared" si="1"/>
        <v>3</v>
      </c>
      <c r="T14" s="49">
        <f>SUMIF($N$10:$N$109,Q14,$W$10:$W$109)</f>
        <v>64</v>
      </c>
      <c r="U14" s="50">
        <f>COUNTIF($N$10:N14,N14)</f>
        <v>4</v>
      </c>
      <c r="V14" s="50">
        <f t="shared" si="5"/>
        <v>6</v>
      </c>
      <c r="W14" s="51">
        <f t="shared" si="3"/>
        <v>5</v>
      </c>
      <c r="X14" s="3"/>
    </row>
    <row r="15" spans="1:24" ht="12.75">
      <c r="A15" s="1"/>
      <c r="B15" s="31">
        <f t="shared" si="4"/>
        <v>1</v>
      </c>
      <c r="C15" s="18">
        <v>6</v>
      </c>
      <c r="D15" s="27">
        <v>121</v>
      </c>
      <c r="E15" s="14"/>
      <c r="F15" s="59">
        <v>6</v>
      </c>
      <c r="G15" s="59"/>
      <c r="H15" s="60"/>
      <c r="I15" s="69">
        <v>121</v>
      </c>
      <c r="J15" s="70" t="s">
        <v>94</v>
      </c>
      <c r="K15" s="70" t="s">
        <v>95</v>
      </c>
      <c r="L15" s="70" t="s">
        <v>96</v>
      </c>
      <c r="M15" s="71"/>
      <c r="N15" s="69" t="s">
        <v>31</v>
      </c>
      <c r="O15" s="9"/>
      <c r="P15" s="21"/>
      <c r="Q15" s="42" t="s">
        <v>111</v>
      </c>
      <c r="R15" s="48">
        <f t="shared" si="0"/>
      </c>
      <c r="S15" s="25">
        <f t="shared" si="1"/>
        <v>1</v>
      </c>
      <c r="T15" s="49">
        <f t="shared" si="2"/>
        <v>32</v>
      </c>
      <c r="U15" s="50">
        <f>COUNTIF($N$10:N15,N15)</f>
        <v>1</v>
      </c>
      <c r="V15" s="50">
        <f t="shared" si="5"/>
        <v>5</v>
      </c>
      <c r="W15" s="51">
        <f t="shared" si="3"/>
        <v>6</v>
      </c>
      <c r="X15" s="3"/>
    </row>
    <row r="16" spans="1:24" ht="12.75">
      <c r="A16" s="1"/>
      <c r="B16" s="31">
        <f>IF(V16&gt;($Y$32-1),COUNT(U16),0)</f>
        <v>1</v>
      </c>
      <c r="C16" s="18">
        <v>7</v>
      </c>
      <c r="D16" s="27">
        <v>471</v>
      </c>
      <c r="E16" s="14"/>
      <c r="F16" s="59">
        <v>7</v>
      </c>
      <c r="G16" s="59"/>
      <c r="H16" s="60">
        <v>7</v>
      </c>
      <c r="I16" s="28">
        <v>471</v>
      </c>
      <c r="J16" s="29" t="s">
        <v>53</v>
      </c>
      <c r="K16" s="29" t="s">
        <v>54</v>
      </c>
      <c r="L16" s="29"/>
      <c r="M16" s="28"/>
      <c r="N16" s="29" t="s">
        <v>39</v>
      </c>
      <c r="O16" s="9"/>
      <c r="P16" s="21"/>
      <c r="Q16" s="42"/>
      <c r="R16" s="48">
        <f t="shared" si="0"/>
      </c>
      <c r="S16" s="25">
        <f t="shared" si="1"/>
        <v>0</v>
      </c>
      <c r="T16" s="49">
        <f t="shared" si="2"/>
        <v>0</v>
      </c>
      <c r="U16" s="50">
        <f>COUNTIF($N$10:N16,N16)</f>
        <v>5</v>
      </c>
      <c r="V16" s="50">
        <f t="shared" si="5"/>
        <v>6</v>
      </c>
      <c r="W16" s="51">
        <f t="shared" si="3"/>
        <v>0</v>
      </c>
      <c r="X16" s="3"/>
    </row>
    <row r="17" spans="1:24" ht="12.75">
      <c r="A17" s="1"/>
      <c r="B17" s="31">
        <f t="shared" si="4"/>
        <v>0</v>
      </c>
      <c r="C17" s="18">
        <v>8</v>
      </c>
      <c r="D17" s="27">
        <v>459</v>
      </c>
      <c r="E17" s="14"/>
      <c r="F17" s="59">
        <v>8</v>
      </c>
      <c r="G17" s="59"/>
      <c r="H17" s="60"/>
      <c r="I17" s="28">
        <v>459</v>
      </c>
      <c r="J17" s="29" t="s">
        <v>24</v>
      </c>
      <c r="K17" s="29" t="s">
        <v>26</v>
      </c>
      <c r="L17" s="29" t="s">
        <v>61</v>
      </c>
      <c r="M17" s="28"/>
      <c r="N17" s="29" t="s">
        <v>27</v>
      </c>
      <c r="O17" s="9"/>
      <c r="P17" s="21"/>
      <c r="Q17" s="42" t="s">
        <v>21</v>
      </c>
      <c r="R17" s="48">
        <f t="shared" si="0"/>
      </c>
      <c r="S17" s="25">
        <f t="shared" si="1"/>
        <v>2</v>
      </c>
      <c r="T17" s="49">
        <f t="shared" si="2"/>
        <v>51</v>
      </c>
      <c r="U17" s="50">
        <f>COUNTIF($N$10:N17,N17)</f>
        <v>1</v>
      </c>
      <c r="V17" s="50">
        <f>COUNTIF($N$10:$N$109,N17)</f>
        <v>1</v>
      </c>
      <c r="W17" s="51">
        <f t="shared" si="3"/>
        <v>8</v>
      </c>
      <c r="X17" s="3"/>
    </row>
    <row r="18" spans="1:24" ht="12.75">
      <c r="A18" s="1"/>
      <c r="B18" s="31">
        <f t="shared" si="4"/>
        <v>1</v>
      </c>
      <c r="C18" s="18">
        <v>9</v>
      </c>
      <c r="D18" s="27">
        <v>180</v>
      </c>
      <c r="E18" s="14"/>
      <c r="F18" s="59">
        <v>9</v>
      </c>
      <c r="G18" s="59"/>
      <c r="H18" s="60">
        <v>9</v>
      </c>
      <c r="I18" s="69">
        <v>180</v>
      </c>
      <c r="J18" s="70" t="s">
        <v>29</v>
      </c>
      <c r="K18" s="70" t="s">
        <v>55</v>
      </c>
      <c r="L18" s="70" t="s">
        <v>56</v>
      </c>
      <c r="M18" s="71"/>
      <c r="N18" s="69" t="s">
        <v>32</v>
      </c>
      <c r="O18" s="9"/>
      <c r="P18" s="21"/>
      <c r="Q18" s="42" t="s">
        <v>44</v>
      </c>
      <c r="R18" s="48">
        <f t="shared" si="0"/>
      </c>
      <c r="S18" s="25">
        <f t="shared" si="1"/>
        <v>2</v>
      </c>
      <c r="T18" s="49">
        <f t="shared" si="2"/>
        <v>53</v>
      </c>
      <c r="U18" s="50">
        <f>COUNTIF($N$10:N18,N18)</f>
        <v>1</v>
      </c>
      <c r="V18" s="50">
        <f t="shared" si="5"/>
        <v>5</v>
      </c>
      <c r="W18" s="51">
        <f t="shared" si="3"/>
        <v>9</v>
      </c>
      <c r="X18" s="3"/>
    </row>
    <row r="19" spans="1:24" ht="12.75">
      <c r="A19" s="1"/>
      <c r="B19" s="31">
        <f t="shared" si="4"/>
        <v>1</v>
      </c>
      <c r="C19" s="18">
        <v>10</v>
      </c>
      <c r="D19" s="27">
        <v>117</v>
      </c>
      <c r="E19" s="14"/>
      <c r="F19" s="59">
        <v>10</v>
      </c>
      <c r="G19" s="59"/>
      <c r="H19" s="60">
        <v>10</v>
      </c>
      <c r="I19" s="28">
        <v>117</v>
      </c>
      <c r="J19" s="29" t="s">
        <v>71</v>
      </c>
      <c r="K19" s="29" t="s">
        <v>81</v>
      </c>
      <c r="L19" s="29" t="s">
        <v>26</v>
      </c>
      <c r="M19" s="28"/>
      <c r="N19" s="29" t="s">
        <v>19</v>
      </c>
      <c r="O19" s="9"/>
      <c r="P19" s="21"/>
      <c r="Q19" s="42"/>
      <c r="R19" s="48">
        <f t="shared" si="0"/>
      </c>
      <c r="S19" s="25">
        <f t="shared" si="1"/>
        <v>0</v>
      </c>
      <c r="T19" s="49">
        <f t="shared" si="2"/>
        <v>0</v>
      </c>
      <c r="U19" s="50">
        <f>COUNTIF($N$10:N19,N19)</f>
        <v>1</v>
      </c>
      <c r="V19" s="50">
        <f t="shared" si="5"/>
        <v>5</v>
      </c>
      <c r="W19" s="51">
        <f t="shared" si="3"/>
        <v>10</v>
      </c>
      <c r="X19" s="3"/>
    </row>
    <row r="20" spans="1:24" ht="12.75">
      <c r="A20" s="1"/>
      <c r="B20" s="31">
        <f t="shared" si="4"/>
        <v>1</v>
      </c>
      <c r="C20" s="18">
        <v>11</v>
      </c>
      <c r="D20" s="27">
        <v>126</v>
      </c>
      <c r="E20" s="14"/>
      <c r="F20" s="59">
        <v>11</v>
      </c>
      <c r="G20" s="59"/>
      <c r="H20" s="60">
        <v>11</v>
      </c>
      <c r="I20" s="69">
        <v>126</v>
      </c>
      <c r="J20" s="70" t="s">
        <v>57</v>
      </c>
      <c r="K20" s="70" t="s">
        <v>23</v>
      </c>
      <c r="L20" s="70" t="s">
        <v>38</v>
      </c>
      <c r="M20" s="71"/>
      <c r="N20" s="69" t="s">
        <v>31</v>
      </c>
      <c r="O20" s="9"/>
      <c r="P20" s="21"/>
      <c r="Q20" s="42" t="s">
        <v>27</v>
      </c>
      <c r="R20" s="48">
        <f t="shared" si="0"/>
      </c>
      <c r="S20" s="25">
        <f t="shared" si="1"/>
        <v>1</v>
      </c>
      <c r="T20" s="49">
        <f t="shared" si="2"/>
        <v>8</v>
      </c>
      <c r="U20" s="50">
        <f>COUNTIF($N$10:N20,N20)</f>
        <v>2</v>
      </c>
      <c r="V20" s="50">
        <f t="shared" si="5"/>
        <v>5</v>
      </c>
      <c r="W20" s="51">
        <f t="shared" si="3"/>
        <v>11</v>
      </c>
      <c r="X20" s="3"/>
    </row>
    <row r="21" spans="1:24" ht="12.75">
      <c r="A21" s="1"/>
      <c r="B21" s="31">
        <f t="shared" si="4"/>
        <v>1</v>
      </c>
      <c r="C21" s="18">
        <v>12</v>
      </c>
      <c r="D21" s="27">
        <v>116</v>
      </c>
      <c r="E21" s="14"/>
      <c r="F21" s="59">
        <v>12</v>
      </c>
      <c r="G21" s="59"/>
      <c r="H21" s="60">
        <v>12</v>
      </c>
      <c r="I21" s="28">
        <v>116</v>
      </c>
      <c r="J21" s="29" t="s">
        <v>70</v>
      </c>
      <c r="K21" s="29" t="s">
        <v>80</v>
      </c>
      <c r="L21" s="29" t="s">
        <v>86</v>
      </c>
      <c r="M21" s="30"/>
      <c r="N21" s="28" t="s">
        <v>19</v>
      </c>
      <c r="O21" s="9"/>
      <c r="P21" s="21"/>
      <c r="Q21" s="42" t="s">
        <v>45</v>
      </c>
      <c r="R21" s="48">
        <f t="shared" si="0"/>
      </c>
      <c r="S21" s="25">
        <f t="shared" si="1"/>
        <v>2</v>
      </c>
      <c r="T21" s="49">
        <f t="shared" si="2"/>
        <v>28</v>
      </c>
      <c r="U21" s="50">
        <f>COUNTIF($N$10:N21,N21)</f>
        <v>2</v>
      </c>
      <c r="V21" s="50">
        <f t="shared" si="5"/>
        <v>5</v>
      </c>
      <c r="W21" s="51">
        <f t="shared" si="3"/>
        <v>12</v>
      </c>
      <c r="X21" s="3"/>
    </row>
    <row r="22" spans="1:24" ht="12.75">
      <c r="A22" s="1"/>
      <c r="B22" s="31">
        <f t="shared" si="4"/>
        <v>0</v>
      </c>
      <c r="C22" s="18">
        <v>13</v>
      </c>
      <c r="D22" s="27">
        <v>457</v>
      </c>
      <c r="E22" s="14"/>
      <c r="F22" s="59">
        <v>13</v>
      </c>
      <c r="G22" s="59"/>
      <c r="H22" s="60"/>
      <c r="I22" s="28">
        <v>457</v>
      </c>
      <c r="J22" s="29" t="s">
        <v>97</v>
      </c>
      <c r="K22" s="29" t="s">
        <v>86</v>
      </c>
      <c r="L22" s="29" t="s">
        <v>98</v>
      </c>
      <c r="M22" s="30"/>
      <c r="N22" s="28" t="s">
        <v>45</v>
      </c>
      <c r="O22" s="9"/>
      <c r="P22" s="21"/>
      <c r="Q22" s="42" t="s">
        <v>33</v>
      </c>
      <c r="R22" s="48">
        <f t="shared" si="0"/>
      </c>
      <c r="S22" s="25">
        <f t="shared" si="1"/>
        <v>0</v>
      </c>
      <c r="T22" s="49">
        <f t="shared" si="2"/>
        <v>0</v>
      </c>
      <c r="U22" s="50">
        <f>COUNTIF($N$10:N22,N22)</f>
        <v>1</v>
      </c>
      <c r="V22" s="50">
        <f t="shared" si="5"/>
        <v>2</v>
      </c>
      <c r="W22" s="51">
        <f t="shared" si="3"/>
        <v>13</v>
      </c>
      <c r="X22" s="3"/>
    </row>
    <row r="23" spans="1:24" ht="12.75">
      <c r="A23" s="1"/>
      <c r="B23" s="31">
        <f t="shared" si="4"/>
        <v>1</v>
      </c>
      <c r="C23" s="18">
        <v>14</v>
      </c>
      <c r="D23" s="27">
        <v>120</v>
      </c>
      <c r="E23" s="14"/>
      <c r="F23" s="59">
        <v>14</v>
      </c>
      <c r="G23" s="59"/>
      <c r="H23" s="60">
        <v>14</v>
      </c>
      <c r="I23" s="28">
        <v>120</v>
      </c>
      <c r="J23" s="29" t="s">
        <v>34</v>
      </c>
      <c r="K23" s="29" t="s">
        <v>83</v>
      </c>
      <c r="L23" s="29" t="s">
        <v>56</v>
      </c>
      <c r="M23" s="30"/>
      <c r="N23" s="28" t="s">
        <v>19</v>
      </c>
      <c r="O23" s="9"/>
      <c r="P23" s="21"/>
      <c r="Q23" s="42"/>
      <c r="R23" s="48">
        <f t="shared" si="0"/>
      </c>
      <c r="S23" s="25">
        <f t="shared" si="1"/>
        <v>0</v>
      </c>
      <c r="T23" s="49">
        <f t="shared" si="2"/>
        <v>0</v>
      </c>
      <c r="U23" s="50">
        <f>COUNTIF($N$10:N23,N23)</f>
        <v>3</v>
      </c>
      <c r="V23" s="50">
        <f t="shared" si="5"/>
        <v>5</v>
      </c>
      <c r="W23" s="51">
        <f t="shared" si="3"/>
        <v>14</v>
      </c>
      <c r="X23" s="3"/>
    </row>
    <row r="24" spans="1:24" ht="12.75">
      <c r="A24" s="1"/>
      <c r="B24" s="31">
        <f t="shared" si="4"/>
        <v>0</v>
      </c>
      <c r="C24" s="18">
        <v>15</v>
      </c>
      <c r="D24" s="27">
        <v>458</v>
      </c>
      <c r="E24" s="14"/>
      <c r="F24" s="59">
        <v>15</v>
      </c>
      <c r="G24" s="59"/>
      <c r="H24" s="60"/>
      <c r="I24" s="28">
        <v>458</v>
      </c>
      <c r="J24" s="29" t="s">
        <v>29</v>
      </c>
      <c r="K24" s="29" t="s">
        <v>87</v>
      </c>
      <c r="L24" s="29" t="s">
        <v>93</v>
      </c>
      <c r="M24" s="28"/>
      <c r="N24" s="29" t="s">
        <v>45</v>
      </c>
      <c r="O24" s="9"/>
      <c r="P24" s="21"/>
      <c r="Q24" s="42"/>
      <c r="R24" s="48">
        <f t="shared" si="0"/>
      </c>
      <c r="S24" s="25">
        <f t="shared" si="1"/>
        <v>0</v>
      </c>
      <c r="T24" s="49">
        <f t="shared" si="2"/>
        <v>0</v>
      </c>
      <c r="U24" s="50">
        <f>COUNTIF($N$10:N24,N24)</f>
        <v>2</v>
      </c>
      <c r="V24" s="50">
        <f t="shared" si="5"/>
        <v>2</v>
      </c>
      <c r="W24" s="51">
        <f t="shared" si="3"/>
        <v>15</v>
      </c>
      <c r="X24" s="3"/>
    </row>
    <row r="25" spans="1:24" ht="12.75">
      <c r="A25" s="1"/>
      <c r="B25" s="31">
        <f t="shared" si="4"/>
        <v>1</v>
      </c>
      <c r="C25" s="18">
        <v>16</v>
      </c>
      <c r="D25" s="27">
        <v>115</v>
      </c>
      <c r="E25" s="14"/>
      <c r="F25" s="59">
        <v>16</v>
      </c>
      <c r="G25" s="59"/>
      <c r="H25" s="60">
        <v>16</v>
      </c>
      <c r="I25" s="28">
        <v>115</v>
      </c>
      <c r="J25" s="29" t="s">
        <v>69</v>
      </c>
      <c r="K25" s="29" t="s">
        <v>60</v>
      </c>
      <c r="L25" s="29" t="s">
        <v>20</v>
      </c>
      <c r="M25" s="28"/>
      <c r="N25" s="29" t="s">
        <v>19</v>
      </c>
      <c r="O25" s="9"/>
      <c r="P25" s="21"/>
      <c r="Q25" s="42"/>
      <c r="R25" s="48">
        <f t="shared" si="0"/>
      </c>
      <c r="S25" s="25">
        <f t="shared" si="1"/>
        <v>0</v>
      </c>
      <c r="T25" s="49">
        <f t="shared" si="2"/>
        <v>0</v>
      </c>
      <c r="U25" s="50">
        <f>COUNTIF($N$10:N25,N25)</f>
        <v>4</v>
      </c>
      <c r="V25" s="50">
        <f t="shared" si="5"/>
        <v>5</v>
      </c>
      <c r="W25" s="51">
        <f t="shared" si="3"/>
        <v>16</v>
      </c>
      <c r="X25" s="3"/>
    </row>
    <row r="26" spans="1:24" ht="12.75">
      <c r="A26" s="1"/>
      <c r="B26" s="31">
        <f t="shared" si="4"/>
        <v>1</v>
      </c>
      <c r="C26" s="18">
        <v>17</v>
      </c>
      <c r="D26" s="27">
        <v>177</v>
      </c>
      <c r="E26" s="14"/>
      <c r="F26" s="59">
        <v>17</v>
      </c>
      <c r="G26" s="59"/>
      <c r="H26" s="60">
        <v>17</v>
      </c>
      <c r="I26" s="28">
        <v>177</v>
      </c>
      <c r="J26" s="29" t="s">
        <v>34</v>
      </c>
      <c r="K26" s="29" t="s">
        <v>58</v>
      </c>
      <c r="L26" s="29" t="s">
        <v>59</v>
      </c>
      <c r="M26" s="28"/>
      <c r="N26" s="29" t="s">
        <v>32</v>
      </c>
      <c r="O26" s="9"/>
      <c r="P26" s="21"/>
      <c r="Q26" s="42"/>
      <c r="R26" s="48">
        <f t="shared" si="0"/>
      </c>
      <c r="S26" s="25">
        <f t="shared" si="1"/>
        <v>0</v>
      </c>
      <c r="T26" s="49">
        <f t="shared" si="2"/>
        <v>0</v>
      </c>
      <c r="U26" s="50">
        <f>COUNTIF($N$10:N26,N26)</f>
        <v>2</v>
      </c>
      <c r="V26" s="50">
        <f t="shared" si="5"/>
        <v>5</v>
      </c>
      <c r="W26" s="51">
        <f t="shared" si="3"/>
        <v>17</v>
      </c>
      <c r="X26" s="3"/>
    </row>
    <row r="27" spans="1:24" ht="12.75">
      <c r="A27" s="1"/>
      <c r="B27" s="31">
        <f t="shared" si="4"/>
        <v>1</v>
      </c>
      <c r="C27" s="18">
        <v>18</v>
      </c>
      <c r="D27" s="27">
        <v>140</v>
      </c>
      <c r="E27" s="14"/>
      <c r="F27" s="59">
        <v>18</v>
      </c>
      <c r="G27" s="59"/>
      <c r="H27" s="60">
        <v>18</v>
      </c>
      <c r="I27" s="28">
        <v>140</v>
      </c>
      <c r="J27" s="29" t="s">
        <v>25</v>
      </c>
      <c r="K27" s="29" t="s">
        <v>28</v>
      </c>
      <c r="L27" s="29" t="s">
        <v>60</v>
      </c>
      <c r="M27" s="30"/>
      <c r="N27" s="28" t="s">
        <v>31</v>
      </c>
      <c r="O27" s="9"/>
      <c r="P27" s="21"/>
      <c r="Q27" s="42"/>
      <c r="R27" s="48">
        <f t="shared" si="0"/>
      </c>
      <c r="S27" s="25">
        <f t="shared" si="1"/>
        <v>0</v>
      </c>
      <c r="T27" s="49">
        <f t="shared" si="2"/>
        <v>0</v>
      </c>
      <c r="U27" s="50">
        <f>COUNTIF($N$10:N27,N27)</f>
        <v>3</v>
      </c>
      <c r="V27" s="50">
        <f t="shared" si="5"/>
        <v>5</v>
      </c>
      <c r="W27" s="51">
        <f t="shared" si="3"/>
        <v>18</v>
      </c>
      <c r="X27" s="3"/>
    </row>
    <row r="28" spans="1:24" ht="12.75">
      <c r="A28" s="1"/>
      <c r="B28" s="31">
        <f t="shared" si="4"/>
        <v>1</v>
      </c>
      <c r="C28" s="18">
        <v>19</v>
      </c>
      <c r="D28" s="27">
        <v>141</v>
      </c>
      <c r="E28" s="14"/>
      <c r="F28" s="59">
        <v>19</v>
      </c>
      <c r="G28" s="59"/>
      <c r="H28" s="60">
        <v>19</v>
      </c>
      <c r="I28" s="28">
        <v>141</v>
      </c>
      <c r="J28" s="29" t="s">
        <v>40</v>
      </c>
      <c r="K28" s="29" t="s">
        <v>61</v>
      </c>
      <c r="L28" s="29" t="s">
        <v>60</v>
      </c>
      <c r="M28" s="28"/>
      <c r="N28" s="29" t="s">
        <v>31</v>
      </c>
      <c r="O28" s="9"/>
      <c r="P28" s="21"/>
      <c r="Q28" s="42"/>
      <c r="R28" s="48">
        <f t="shared" si="0"/>
      </c>
      <c r="S28" s="25">
        <f t="shared" si="1"/>
        <v>0</v>
      </c>
      <c r="T28" s="49">
        <f t="shared" si="2"/>
        <v>0</v>
      </c>
      <c r="U28" s="50">
        <f>COUNTIF($N$10:N28,N28)</f>
        <v>4</v>
      </c>
      <c r="V28" s="50">
        <f t="shared" si="5"/>
        <v>5</v>
      </c>
      <c r="W28" s="51">
        <f t="shared" si="3"/>
        <v>19</v>
      </c>
      <c r="X28" s="3"/>
    </row>
    <row r="29" spans="1:24" ht="12.75">
      <c r="A29" s="1"/>
      <c r="B29" s="31">
        <f t="shared" si="4"/>
        <v>1</v>
      </c>
      <c r="C29" s="18">
        <v>20</v>
      </c>
      <c r="D29" s="27">
        <v>252</v>
      </c>
      <c r="E29" s="14"/>
      <c r="F29" s="59">
        <v>20</v>
      </c>
      <c r="G29" s="59"/>
      <c r="H29" s="60">
        <v>20</v>
      </c>
      <c r="I29" s="28">
        <v>252</v>
      </c>
      <c r="J29" s="29" t="s">
        <v>62</v>
      </c>
      <c r="K29" s="29" t="s">
        <v>22</v>
      </c>
      <c r="L29" s="29" t="s">
        <v>63</v>
      </c>
      <c r="M29" s="28"/>
      <c r="N29" s="29" t="s">
        <v>39</v>
      </c>
      <c r="O29" s="9"/>
      <c r="P29" s="63"/>
      <c r="Q29" s="64"/>
      <c r="R29" s="48">
        <f t="shared" si="0"/>
      </c>
      <c r="S29" s="25">
        <f t="shared" si="1"/>
        <v>0</v>
      </c>
      <c r="T29" s="49">
        <f t="shared" si="2"/>
        <v>0</v>
      </c>
      <c r="U29" s="50">
        <f>COUNTIF($N$10:N29,N29)</f>
        <v>6</v>
      </c>
      <c r="V29" s="50">
        <f t="shared" si="5"/>
        <v>6</v>
      </c>
      <c r="W29" s="51">
        <f t="shared" si="3"/>
        <v>0</v>
      </c>
      <c r="X29" s="3"/>
    </row>
    <row r="30" spans="1:23" ht="12.75">
      <c r="A30" s="1"/>
      <c r="B30" s="31">
        <f t="shared" si="4"/>
        <v>1</v>
      </c>
      <c r="C30" s="18">
        <v>21</v>
      </c>
      <c r="D30" s="27">
        <v>119</v>
      </c>
      <c r="E30" s="14"/>
      <c r="F30" s="59">
        <v>21</v>
      </c>
      <c r="G30" s="59"/>
      <c r="H30" s="60">
        <v>21</v>
      </c>
      <c r="I30" s="28">
        <v>119</v>
      </c>
      <c r="J30" s="29" t="s">
        <v>72</v>
      </c>
      <c r="K30" s="29" t="s">
        <v>82</v>
      </c>
      <c r="L30" s="29" t="s">
        <v>20</v>
      </c>
      <c r="M30" s="30"/>
      <c r="N30" s="28" t="s">
        <v>19</v>
      </c>
      <c r="O30" s="9"/>
      <c r="P30" s="65"/>
      <c r="Q30" s="66"/>
      <c r="R30" s="62">
        <f>IF(S30&gt;($Y$32-1),T30,"")</f>
        <v>0</v>
      </c>
      <c r="S30" s="40">
        <f>SUM(S10:S29)</f>
        <v>32</v>
      </c>
      <c r="T30" s="44">
        <f t="shared" si="2"/>
        <v>0</v>
      </c>
      <c r="U30" s="45">
        <f>COUNTIF($N$10:N30,N30)</f>
        <v>5</v>
      </c>
      <c r="V30" s="45">
        <f t="shared" si="5"/>
        <v>5</v>
      </c>
      <c r="W30" s="51">
        <f t="shared" si="3"/>
        <v>0</v>
      </c>
    </row>
    <row r="31" spans="1:23" ht="12.75">
      <c r="A31" s="1"/>
      <c r="B31" s="31">
        <f t="shared" si="4"/>
        <v>1</v>
      </c>
      <c r="C31" s="18">
        <v>22</v>
      </c>
      <c r="D31" s="27">
        <v>179</v>
      </c>
      <c r="E31" s="14"/>
      <c r="F31" s="59">
        <v>22</v>
      </c>
      <c r="G31" s="59"/>
      <c r="H31" s="60">
        <v>22</v>
      </c>
      <c r="I31" s="28">
        <v>179</v>
      </c>
      <c r="J31" s="29" t="s">
        <v>41</v>
      </c>
      <c r="K31" s="29" t="s">
        <v>76</v>
      </c>
      <c r="L31" s="29" t="s">
        <v>35</v>
      </c>
      <c r="M31" s="28"/>
      <c r="N31" s="29" t="s">
        <v>32</v>
      </c>
      <c r="O31" s="9"/>
      <c r="P31" s="12"/>
      <c r="Q31" s="12"/>
      <c r="R31" s="34"/>
      <c r="S31" s="34"/>
      <c r="T31" s="44">
        <f t="shared" si="2"/>
        <v>0</v>
      </c>
      <c r="U31" s="45">
        <f>COUNTIF($N$10:N31,N31)</f>
        <v>3</v>
      </c>
      <c r="V31" s="45">
        <f t="shared" si="5"/>
        <v>5</v>
      </c>
      <c r="W31" s="51">
        <f t="shared" si="3"/>
        <v>22</v>
      </c>
    </row>
    <row r="32" spans="1:25" ht="12.75">
      <c r="A32" s="1"/>
      <c r="B32" s="31">
        <f t="shared" si="4"/>
        <v>0</v>
      </c>
      <c r="C32" s="18">
        <v>23</v>
      </c>
      <c r="D32" s="27">
        <v>449</v>
      </c>
      <c r="E32" s="14"/>
      <c r="F32" s="59">
        <v>23</v>
      </c>
      <c r="G32" s="59"/>
      <c r="H32" s="60">
        <v>23</v>
      </c>
      <c r="I32" s="28">
        <v>449</v>
      </c>
      <c r="J32" s="29" t="s">
        <v>99</v>
      </c>
      <c r="K32" s="29" t="s">
        <v>52</v>
      </c>
      <c r="L32" s="29"/>
      <c r="M32" s="28"/>
      <c r="N32" s="29" t="s">
        <v>21</v>
      </c>
      <c r="O32" s="9"/>
      <c r="P32" s="12"/>
      <c r="T32" s="44">
        <f t="shared" si="2"/>
        <v>0</v>
      </c>
      <c r="U32" s="45">
        <f>COUNTIF($N$10:N32,N32)</f>
        <v>1</v>
      </c>
      <c r="V32" s="45">
        <f t="shared" si="5"/>
        <v>2</v>
      </c>
      <c r="W32" s="51">
        <f t="shared" si="3"/>
        <v>23</v>
      </c>
      <c r="X32" s="73" t="s">
        <v>18</v>
      </c>
      <c r="Y32" s="74">
        <v>4</v>
      </c>
    </row>
    <row r="33" spans="1:25" ht="12.75">
      <c r="A33" s="1"/>
      <c r="B33" s="31">
        <f t="shared" si="4"/>
        <v>0</v>
      </c>
      <c r="C33" s="18">
        <v>24</v>
      </c>
      <c r="D33" s="27">
        <v>183</v>
      </c>
      <c r="E33" s="14"/>
      <c r="F33" s="59">
        <v>24</v>
      </c>
      <c r="G33" s="59"/>
      <c r="H33" s="60"/>
      <c r="I33" s="28">
        <v>183</v>
      </c>
      <c r="J33" s="29" t="s">
        <v>29</v>
      </c>
      <c r="K33" s="29" t="s">
        <v>26</v>
      </c>
      <c r="L33" s="29" t="s">
        <v>27</v>
      </c>
      <c r="M33" s="30"/>
      <c r="N33" s="28" t="s">
        <v>44</v>
      </c>
      <c r="O33" s="9"/>
      <c r="P33" s="12"/>
      <c r="T33" s="44">
        <f t="shared" si="2"/>
        <v>0</v>
      </c>
      <c r="U33" s="45">
        <f>COUNTIF($N$10:N33,N33)</f>
        <v>1</v>
      </c>
      <c r="V33" s="45">
        <f t="shared" si="5"/>
        <v>2</v>
      </c>
      <c r="W33" s="51">
        <f t="shared" si="3"/>
        <v>24</v>
      </c>
      <c r="X33" s="73"/>
      <c r="Y33" s="74"/>
    </row>
    <row r="34" spans="1:23" ht="12.75">
      <c r="A34" s="1"/>
      <c r="B34" s="31">
        <f t="shared" si="4"/>
        <v>1</v>
      </c>
      <c r="C34" s="18">
        <v>25</v>
      </c>
      <c r="D34" s="27">
        <v>178</v>
      </c>
      <c r="E34" s="14"/>
      <c r="F34" s="59">
        <v>25</v>
      </c>
      <c r="G34" s="59"/>
      <c r="H34" s="60">
        <v>25</v>
      </c>
      <c r="I34" s="28">
        <v>178</v>
      </c>
      <c r="J34" s="29" t="s">
        <v>41</v>
      </c>
      <c r="K34" s="29" t="s">
        <v>64</v>
      </c>
      <c r="L34" s="29" t="s">
        <v>65</v>
      </c>
      <c r="M34" s="28"/>
      <c r="N34" s="29" t="s">
        <v>32</v>
      </c>
      <c r="O34" s="9"/>
      <c r="P34" s="12"/>
      <c r="Q34" s="12"/>
      <c r="R34" s="34"/>
      <c r="S34" s="34"/>
      <c r="T34" s="44">
        <f t="shared" si="2"/>
        <v>0</v>
      </c>
      <c r="U34" s="45">
        <f>COUNTIF($N$10:N34,N34)</f>
        <v>4</v>
      </c>
      <c r="V34" s="45">
        <f t="shared" si="5"/>
        <v>5</v>
      </c>
      <c r="W34" s="51">
        <f t="shared" si="3"/>
        <v>25</v>
      </c>
    </row>
    <row r="35" spans="1:23" ht="12.75">
      <c r="A35" s="1"/>
      <c r="B35" s="31">
        <f t="shared" si="4"/>
        <v>1</v>
      </c>
      <c r="C35" s="18">
        <v>26</v>
      </c>
      <c r="D35" s="27">
        <v>181</v>
      </c>
      <c r="E35" s="14"/>
      <c r="F35" s="59">
        <v>26</v>
      </c>
      <c r="G35" s="59"/>
      <c r="H35" s="60">
        <v>26</v>
      </c>
      <c r="I35" s="28">
        <v>181</v>
      </c>
      <c r="J35" s="29" t="s">
        <v>66</v>
      </c>
      <c r="K35" s="29" t="s">
        <v>37</v>
      </c>
      <c r="L35" s="29" t="s">
        <v>20</v>
      </c>
      <c r="M35" s="28"/>
      <c r="N35" s="29" t="s">
        <v>32</v>
      </c>
      <c r="O35" s="9"/>
      <c r="P35" s="12"/>
      <c r="Q35" s="12"/>
      <c r="R35" s="34"/>
      <c r="S35" s="34"/>
      <c r="T35" s="44">
        <f t="shared" si="2"/>
        <v>0</v>
      </c>
      <c r="U35" s="45">
        <f>COUNTIF($N$10:N35,N35)</f>
        <v>5</v>
      </c>
      <c r="V35" s="45">
        <f t="shared" si="5"/>
        <v>5</v>
      </c>
      <c r="W35" s="51">
        <f t="shared" si="3"/>
        <v>0</v>
      </c>
    </row>
    <row r="36" spans="1:23" ht="12.75">
      <c r="A36" s="1"/>
      <c r="B36" s="31">
        <f t="shared" si="4"/>
        <v>1</v>
      </c>
      <c r="C36" s="18">
        <v>27</v>
      </c>
      <c r="D36" s="27">
        <v>176</v>
      </c>
      <c r="E36" s="14"/>
      <c r="F36" s="59">
        <v>27</v>
      </c>
      <c r="G36" s="59"/>
      <c r="H36" s="60">
        <v>27</v>
      </c>
      <c r="I36" s="28">
        <v>176</v>
      </c>
      <c r="J36" s="29" t="s">
        <v>67</v>
      </c>
      <c r="K36" s="29" t="s">
        <v>77</v>
      </c>
      <c r="L36" s="29" t="s">
        <v>88</v>
      </c>
      <c r="M36" s="28"/>
      <c r="N36" s="29" t="s">
        <v>31</v>
      </c>
      <c r="O36" s="9"/>
      <c r="P36" s="12"/>
      <c r="Q36" s="12"/>
      <c r="R36" s="34"/>
      <c r="S36" s="34"/>
      <c r="T36" s="44">
        <f t="shared" si="2"/>
        <v>0</v>
      </c>
      <c r="U36" s="45">
        <f>COUNTIF($N$10:N36,N36)</f>
        <v>5</v>
      </c>
      <c r="V36" s="45">
        <f t="shared" si="5"/>
        <v>5</v>
      </c>
      <c r="W36" s="51">
        <f t="shared" si="3"/>
        <v>0</v>
      </c>
    </row>
    <row r="37" spans="1:23" ht="12.75">
      <c r="A37" s="1"/>
      <c r="B37" s="31">
        <f t="shared" si="4"/>
        <v>0</v>
      </c>
      <c r="C37" s="18">
        <v>28</v>
      </c>
      <c r="D37" s="27">
        <v>450</v>
      </c>
      <c r="E37" s="14"/>
      <c r="F37" s="59">
        <v>28</v>
      </c>
      <c r="G37" s="59"/>
      <c r="H37" s="60"/>
      <c r="I37" s="28">
        <v>450</v>
      </c>
      <c r="J37" s="29" t="s">
        <v>42</v>
      </c>
      <c r="K37" s="29" t="s">
        <v>52</v>
      </c>
      <c r="L37" s="29" t="s">
        <v>90</v>
      </c>
      <c r="M37" s="30"/>
      <c r="N37" s="28" t="s">
        <v>21</v>
      </c>
      <c r="O37" s="9"/>
      <c r="P37" s="12"/>
      <c r="Q37" s="12"/>
      <c r="R37" s="34"/>
      <c r="S37" s="34"/>
      <c r="T37" s="44">
        <f t="shared" si="2"/>
        <v>0</v>
      </c>
      <c r="U37" s="45">
        <f>COUNTIF($N$10:N37,N37)</f>
        <v>2</v>
      </c>
      <c r="V37" s="45">
        <f t="shared" si="5"/>
        <v>2</v>
      </c>
      <c r="W37" s="51">
        <f t="shared" si="3"/>
        <v>28</v>
      </c>
    </row>
    <row r="38" spans="1:23" ht="12.75">
      <c r="A38" s="1"/>
      <c r="B38" s="31">
        <f t="shared" si="4"/>
        <v>0</v>
      </c>
      <c r="C38" s="18">
        <v>29</v>
      </c>
      <c r="D38" s="27">
        <v>186</v>
      </c>
      <c r="E38" s="14"/>
      <c r="F38" s="59">
        <v>29</v>
      </c>
      <c r="G38" s="59"/>
      <c r="H38" s="60"/>
      <c r="I38" s="28">
        <v>186</v>
      </c>
      <c r="J38" s="29" t="s">
        <v>68</v>
      </c>
      <c r="K38" s="29" t="s">
        <v>78</v>
      </c>
      <c r="L38" s="29"/>
      <c r="M38" s="28"/>
      <c r="N38" s="29" t="s">
        <v>44</v>
      </c>
      <c r="O38" s="7"/>
      <c r="P38" s="11"/>
      <c r="Q38" s="11"/>
      <c r="R38" s="36"/>
      <c r="S38" s="36"/>
      <c r="T38" s="44">
        <f t="shared" si="2"/>
        <v>0</v>
      </c>
      <c r="U38" s="45">
        <f>COUNTIF($N$10:N38,N38)</f>
        <v>2</v>
      </c>
      <c r="V38" s="45">
        <f t="shared" si="5"/>
        <v>2</v>
      </c>
      <c r="W38" s="51">
        <f t="shared" si="3"/>
        <v>29</v>
      </c>
    </row>
    <row r="39" spans="1:23" ht="12.75">
      <c r="A39" s="1"/>
      <c r="B39" s="31">
        <f t="shared" si="4"/>
        <v>0</v>
      </c>
      <c r="C39" s="18">
        <v>30</v>
      </c>
      <c r="D39" s="27">
        <v>156</v>
      </c>
      <c r="E39" s="14"/>
      <c r="F39" s="59">
        <v>30</v>
      </c>
      <c r="G39" s="59"/>
      <c r="H39" s="60"/>
      <c r="I39" s="28">
        <v>156</v>
      </c>
      <c r="J39" s="29" t="s">
        <v>74</v>
      </c>
      <c r="K39" s="29" t="s">
        <v>84</v>
      </c>
      <c r="L39" s="29" t="s">
        <v>20</v>
      </c>
      <c r="M39" s="28"/>
      <c r="N39" s="29" t="s">
        <v>30</v>
      </c>
      <c r="O39" s="7"/>
      <c r="P39" s="11"/>
      <c r="Q39" s="11"/>
      <c r="R39" s="36"/>
      <c r="S39" s="36"/>
      <c r="T39" s="44">
        <f t="shared" si="2"/>
        <v>0</v>
      </c>
      <c r="U39" s="45">
        <f>COUNTIF($N$10:N39,N39)</f>
        <v>2</v>
      </c>
      <c r="V39" s="45">
        <f t="shared" si="5"/>
        <v>3</v>
      </c>
      <c r="W39" s="51">
        <f t="shared" si="3"/>
        <v>30</v>
      </c>
    </row>
    <row r="40" spans="1:23" ht="12.75">
      <c r="A40" s="1"/>
      <c r="B40" s="31">
        <f t="shared" si="4"/>
        <v>0</v>
      </c>
      <c r="C40" s="18">
        <v>31</v>
      </c>
      <c r="D40" s="27">
        <v>157</v>
      </c>
      <c r="E40" s="14"/>
      <c r="F40" s="59">
        <v>31</v>
      </c>
      <c r="G40" s="59"/>
      <c r="H40" s="60"/>
      <c r="I40" s="28">
        <v>157</v>
      </c>
      <c r="J40" s="29" t="s">
        <v>75</v>
      </c>
      <c r="K40" s="29" t="s">
        <v>85</v>
      </c>
      <c r="L40" s="29" t="s">
        <v>92</v>
      </c>
      <c r="M40" s="28"/>
      <c r="N40" s="29" t="s">
        <v>30</v>
      </c>
      <c r="O40" s="7"/>
      <c r="P40" s="11"/>
      <c r="Q40" s="11"/>
      <c r="R40" s="36"/>
      <c r="S40" s="36"/>
      <c r="T40" s="44">
        <f t="shared" si="2"/>
        <v>0</v>
      </c>
      <c r="U40" s="45">
        <f>COUNTIF($N$10:N40,N40)</f>
        <v>3</v>
      </c>
      <c r="V40" s="45">
        <f t="shared" si="5"/>
        <v>3</v>
      </c>
      <c r="W40" s="51">
        <f t="shared" si="3"/>
        <v>31</v>
      </c>
    </row>
    <row r="41" spans="1:23" ht="12.75">
      <c r="A41" s="1"/>
      <c r="B41" s="31">
        <f t="shared" si="4"/>
        <v>0</v>
      </c>
      <c r="C41" s="18">
        <v>32</v>
      </c>
      <c r="D41" s="27">
        <v>254</v>
      </c>
      <c r="E41" s="14"/>
      <c r="F41" s="59">
        <v>32</v>
      </c>
      <c r="G41" s="59"/>
      <c r="H41" s="60">
        <v>32</v>
      </c>
      <c r="I41" s="28">
        <v>254</v>
      </c>
      <c r="J41" s="29" t="s">
        <v>41</v>
      </c>
      <c r="K41" s="29" t="s">
        <v>79</v>
      </c>
      <c r="L41" s="29" t="s">
        <v>89</v>
      </c>
      <c r="M41" s="28"/>
      <c r="N41" s="29" t="s">
        <v>111</v>
      </c>
      <c r="O41" s="7"/>
      <c r="P41" s="11"/>
      <c r="Q41" s="11"/>
      <c r="R41" s="36"/>
      <c r="S41" s="36"/>
      <c r="T41" s="44">
        <f t="shared" si="2"/>
        <v>0</v>
      </c>
      <c r="U41" s="45">
        <f>COUNTIF($N$10:N41,N41)</f>
        <v>1</v>
      </c>
      <c r="V41" s="45">
        <f t="shared" si="5"/>
        <v>1</v>
      </c>
      <c r="W41" s="51">
        <f t="shared" si="3"/>
        <v>32</v>
      </c>
    </row>
    <row r="42" spans="1:23" ht="12.75">
      <c r="A42" s="1"/>
      <c r="B42" s="31">
        <f t="shared" si="4"/>
        <v>0</v>
      </c>
      <c r="C42" s="18">
        <v>33</v>
      </c>
      <c r="D42" s="27"/>
      <c r="E42" s="14"/>
      <c r="F42" s="59" t="str">
        <f aca="true" t="shared" si="6" ref="F42:F48">_xlfn.IFERROR(MATCH(I42,$D$10:$D$109,0)," ")</f>
        <v> </v>
      </c>
      <c r="G42" s="59"/>
      <c r="H42" s="60"/>
      <c r="I42" s="28"/>
      <c r="J42" s="29"/>
      <c r="K42" s="29"/>
      <c r="L42" s="29"/>
      <c r="M42" s="28"/>
      <c r="N42" s="29"/>
      <c r="O42" s="7"/>
      <c r="P42" s="11"/>
      <c r="Q42" s="11"/>
      <c r="R42" s="36"/>
      <c r="S42" s="36"/>
      <c r="T42" s="44">
        <f t="shared" si="2"/>
        <v>0</v>
      </c>
      <c r="U42" s="45">
        <f>COUNTIF($N$10:N42,N42)</f>
        <v>0</v>
      </c>
      <c r="V42" s="45">
        <f t="shared" si="5"/>
        <v>0</v>
      </c>
      <c r="W42" s="51" t="str">
        <f t="shared" si="3"/>
        <v> </v>
      </c>
    </row>
    <row r="43" spans="1:23" ht="12.75">
      <c r="A43" s="1"/>
      <c r="B43" s="31">
        <f t="shared" si="4"/>
        <v>0</v>
      </c>
      <c r="C43" s="18">
        <v>34</v>
      </c>
      <c r="D43" s="27"/>
      <c r="E43" s="20"/>
      <c r="F43" s="59" t="str">
        <f t="shared" si="6"/>
        <v> </v>
      </c>
      <c r="G43" s="59"/>
      <c r="H43" s="60"/>
      <c r="I43" s="28"/>
      <c r="J43" s="29"/>
      <c r="K43" s="29"/>
      <c r="L43" s="29"/>
      <c r="M43" s="28"/>
      <c r="N43" s="29"/>
      <c r="O43" s="7"/>
      <c r="P43" s="11"/>
      <c r="Q43" s="11"/>
      <c r="R43" s="36"/>
      <c r="S43" s="36"/>
      <c r="T43" s="44">
        <f t="shared" si="2"/>
        <v>0</v>
      </c>
      <c r="U43" s="45">
        <f>COUNTIF($N$10:N43,N43)</f>
        <v>0</v>
      </c>
      <c r="V43" s="45">
        <f t="shared" si="5"/>
        <v>0</v>
      </c>
      <c r="W43" s="51" t="str">
        <f t="shared" si="3"/>
        <v> </v>
      </c>
    </row>
    <row r="44" spans="1:23" ht="12.75">
      <c r="A44" s="1"/>
      <c r="B44" s="31">
        <f t="shared" si="4"/>
        <v>0</v>
      </c>
      <c r="C44" s="18">
        <v>35</v>
      </c>
      <c r="D44" s="27"/>
      <c r="E44" s="20"/>
      <c r="F44" s="59" t="str">
        <f t="shared" si="6"/>
        <v> </v>
      </c>
      <c r="G44" s="59"/>
      <c r="H44" s="60"/>
      <c r="I44" s="28"/>
      <c r="J44" s="29"/>
      <c r="K44" s="29"/>
      <c r="L44" s="29"/>
      <c r="M44" s="28"/>
      <c r="N44" s="29"/>
      <c r="O44" s="7"/>
      <c r="P44" s="11"/>
      <c r="Q44" s="11"/>
      <c r="R44" s="36"/>
      <c r="S44" s="36"/>
      <c r="T44" s="44">
        <f t="shared" si="2"/>
        <v>0</v>
      </c>
      <c r="U44" s="45">
        <f>COUNTIF($N$10:N44,N44)</f>
        <v>0</v>
      </c>
      <c r="V44" s="45">
        <f t="shared" si="5"/>
        <v>0</v>
      </c>
      <c r="W44" s="51" t="str">
        <f t="shared" si="3"/>
        <v> </v>
      </c>
    </row>
    <row r="45" spans="1:23" ht="12.75">
      <c r="A45" s="1"/>
      <c r="B45" s="31">
        <f t="shared" si="4"/>
        <v>0</v>
      </c>
      <c r="C45" s="18">
        <v>36</v>
      </c>
      <c r="D45" s="27"/>
      <c r="E45" s="20"/>
      <c r="F45" s="59" t="s">
        <v>16</v>
      </c>
      <c r="G45" s="59"/>
      <c r="H45" s="60" t="s">
        <v>100</v>
      </c>
      <c r="I45" s="28"/>
      <c r="J45" s="29" t="s">
        <v>101</v>
      </c>
      <c r="K45" s="29"/>
      <c r="L45" s="29"/>
      <c r="M45" s="28"/>
      <c r="N45" s="29"/>
      <c r="O45" s="7"/>
      <c r="P45" s="11"/>
      <c r="Q45" s="11"/>
      <c r="R45" s="36"/>
      <c r="S45" s="36"/>
      <c r="T45" s="44">
        <f t="shared" si="2"/>
        <v>0</v>
      </c>
      <c r="U45" s="45">
        <f>COUNTIF($N$10:N45,N45)</f>
        <v>0</v>
      </c>
      <c r="V45" s="45">
        <f t="shared" si="5"/>
        <v>0</v>
      </c>
      <c r="W45" s="51" t="str">
        <f t="shared" si="3"/>
        <v>CLASIFICACIÓN</v>
      </c>
    </row>
    <row r="46" spans="1:23" ht="12.75">
      <c r="A46" s="1"/>
      <c r="B46" s="31">
        <f t="shared" si="4"/>
        <v>0</v>
      </c>
      <c r="C46" s="18">
        <v>37</v>
      </c>
      <c r="D46" s="27"/>
      <c r="E46" s="20"/>
      <c r="F46" s="59" t="str">
        <f t="shared" si="6"/>
        <v> </v>
      </c>
      <c r="G46" s="59"/>
      <c r="H46" s="60"/>
      <c r="I46" s="28"/>
      <c r="J46" s="29"/>
      <c r="K46" s="29"/>
      <c r="L46" s="29"/>
      <c r="M46" s="30"/>
      <c r="N46" s="28"/>
      <c r="O46" s="7"/>
      <c r="P46" s="11"/>
      <c r="Q46" s="11"/>
      <c r="R46" s="36"/>
      <c r="S46" s="36"/>
      <c r="T46" s="44"/>
      <c r="U46" s="45">
        <f>COUNTIF($N$10:N46,N46)</f>
        <v>0</v>
      </c>
      <c r="V46" s="45">
        <f t="shared" si="5"/>
        <v>0</v>
      </c>
      <c r="W46" s="51" t="str">
        <f t="shared" si="3"/>
        <v> </v>
      </c>
    </row>
    <row r="47" spans="1:23" ht="12.75">
      <c r="A47" s="1"/>
      <c r="B47" s="31">
        <f t="shared" si="4"/>
        <v>0</v>
      </c>
      <c r="C47" s="18">
        <v>38</v>
      </c>
      <c r="D47" s="27"/>
      <c r="E47" s="20"/>
      <c r="F47" s="59" t="s">
        <v>5</v>
      </c>
      <c r="G47" s="59"/>
      <c r="H47" s="60"/>
      <c r="I47" s="28"/>
      <c r="J47" s="29"/>
      <c r="K47" s="29"/>
      <c r="L47" s="29"/>
      <c r="M47" s="30"/>
      <c r="N47" s="28"/>
      <c r="O47" s="7"/>
      <c r="P47" s="11"/>
      <c r="Q47" s="11"/>
      <c r="R47" s="36"/>
      <c r="S47" s="36"/>
      <c r="T47" s="44"/>
      <c r="U47" s="45">
        <f>COUNTIF($N$10:N47,N47)</f>
        <v>0</v>
      </c>
      <c r="V47" s="45">
        <f t="shared" si="5"/>
        <v>0</v>
      </c>
      <c r="W47" s="51" t="str">
        <f t="shared" si="3"/>
        <v>EQUIPOS</v>
      </c>
    </row>
    <row r="48" spans="1:23" ht="12.75">
      <c r="A48" s="1"/>
      <c r="B48" s="31">
        <f t="shared" si="4"/>
        <v>0</v>
      </c>
      <c r="C48" s="18">
        <v>39</v>
      </c>
      <c r="D48" s="27"/>
      <c r="E48" s="20"/>
      <c r="F48" s="59" t="str">
        <f t="shared" si="6"/>
        <v> </v>
      </c>
      <c r="G48" s="59"/>
      <c r="H48" s="60"/>
      <c r="I48" s="28"/>
      <c r="J48" s="29"/>
      <c r="K48" s="29"/>
      <c r="L48" s="29"/>
      <c r="M48" s="30"/>
      <c r="N48" s="28"/>
      <c r="O48" s="7"/>
      <c r="P48" s="11"/>
      <c r="Q48" s="11"/>
      <c r="R48" s="36"/>
      <c r="S48" s="36"/>
      <c r="T48" s="44"/>
      <c r="U48" s="45">
        <f>COUNTIF($N$10:N48,N48)</f>
        <v>0</v>
      </c>
      <c r="V48" s="45">
        <f t="shared" si="5"/>
        <v>0</v>
      </c>
      <c r="W48" s="51" t="str">
        <f t="shared" si="3"/>
        <v> </v>
      </c>
    </row>
    <row r="49" spans="1:23" ht="12.75">
      <c r="A49" s="1"/>
      <c r="B49" s="31">
        <f t="shared" si="4"/>
        <v>0</v>
      </c>
      <c r="C49" s="18">
        <v>40</v>
      </c>
      <c r="D49" s="27"/>
      <c r="E49" s="20"/>
      <c r="F49" s="59"/>
      <c r="G49" s="59"/>
      <c r="H49" s="60" t="s">
        <v>104</v>
      </c>
      <c r="I49" s="28" t="s">
        <v>105</v>
      </c>
      <c r="J49" s="29" t="s">
        <v>106</v>
      </c>
      <c r="K49" s="29"/>
      <c r="L49" s="29"/>
      <c r="M49" s="28"/>
      <c r="N49" s="29"/>
      <c r="O49" s="7"/>
      <c r="P49" s="11"/>
      <c r="Q49" s="11"/>
      <c r="R49" s="36"/>
      <c r="S49" s="36"/>
      <c r="T49" s="44"/>
      <c r="U49" s="45">
        <f>COUNTIF($N$10:N49,N49)</f>
        <v>0</v>
      </c>
      <c r="V49" s="45">
        <f t="shared" si="5"/>
        <v>0</v>
      </c>
      <c r="W49" s="51">
        <f t="shared" si="3"/>
        <v>0</v>
      </c>
    </row>
    <row r="50" spans="1:23" ht="12.75">
      <c r="A50" s="1"/>
      <c r="B50" s="31">
        <f t="shared" si="4"/>
        <v>0</v>
      </c>
      <c r="C50" s="18">
        <v>41</v>
      </c>
      <c r="D50" s="27"/>
      <c r="E50" s="20"/>
      <c r="F50" s="59"/>
      <c r="G50" s="59"/>
      <c r="H50" s="60" t="s">
        <v>107</v>
      </c>
      <c r="I50" s="28" t="s">
        <v>108</v>
      </c>
      <c r="J50" s="29"/>
      <c r="K50" s="29"/>
      <c r="L50" s="29"/>
      <c r="M50" s="28"/>
      <c r="N50" s="29"/>
      <c r="O50" s="7"/>
      <c r="P50" s="11"/>
      <c r="Q50" s="11"/>
      <c r="R50" s="36"/>
      <c r="S50" s="36"/>
      <c r="T50" s="44"/>
      <c r="U50" s="45">
        <f>COUNTIF($N$10:N50,N50)</f>
        <v>0</v>
      </c>
      <c r="V50" s="45">
        <f t="shared" si="5"/>
        <v>0</v>
      </c>
      <c r="W50" s="51">
        <f t="shared" si="3"/>
        <v>0</v>
      </c>
    </row>
    <row r="51" spans="1:23" ht="12.75">
      <c r="A51" s="1"/>
      <c r="B51" s="31">
        <f t="shared" si="4"/>
        <v>0</v>
      </c>
      <c r="C51" s="18">
        <v>42</v>
      </c>
      <c r="D51" s="27"/>
      <c r="E51" s="20"/>
      <c r="F51" s="59" t="s">
        <v>109</v>
      </c>
      <c r="G51" s="59"/>
      <c r="H51" s="60"/>
      <c r="I51" s="28"/>
      <c r="J51" s="29"/>
      <c r="K51" s="29"/>
      <c r="L51" s="29"/>
      <c r="M51" s="28"/>
      <c r="N51" s="29"/>
      <c r="O51" s="7"/>
      <c r="P51" s="11"/>
      <c r="Q51" s="11"/>
      <c r="R51" s="36"/>
      <c r="S51" s="36"/>
      <c r="T51" s="44"/>
      <c r="U51" s="45">
        <f>COUNTIF($N$10:N51,N51)</f>
        <v>0</v>
      </c>
      <c r="V51" s="45">
        <f t="shared" si="5"/>
        <v>0</v>
      </c>
      <c r="W51" s="51" t="str">
        <f t="shared" si="3"/>
        <v>INDIVIDUAIS</v>
      </c>
    </row>
    <row r="52" spans="1:23" ht="12.75">
      <c r="A52" s="1"/>
      <c r="B52" s="31">
        <f t="shared" si="4"/>
        <v>0</v>
      </c>
      <c r="C52" s="18">
        <v>43</v>
      </c>
      <c r="D52" s="27"/>
      <c r="E52" s="20"/>
      <c r="F52" s="59"/>
      <c r="G52" s="59"/>
      <c r="H52" s="60" t="s">
        <v>73</v>
      </c>
      <c r="I52" s="5" t="s">
        <v>23</v>
      </c>
      <c r="J52" s="5" t="s">
        <v>91</v>
      </c>
      <c r="K52" s="5" t="s">
        <v>110</v>
      </c>
      <c r="O52" s="7"/>
      <c r="P52" s="11"/>
      <c r="Q52" s="11"/>
      <c r="R52" s="36"/>
      <c r="S52" s="36"/>
      <c r="T52" s="44"/>
      <c r="U52" s="45">
        <f>COUNTIF($N$10:N52,O12)</f>
        <v>0</v>
      </c>
      <c r="V52" s="45">
        <f>COUNTIF($N$10:$N$109,O12)</f>
        <v>0</v>
      </c>
      <c r="W52" s="51">
        <f t="shared" si="3"/>
        <v>0</v>
      </c>
    </row>
    <row r="53" spans="1:23" ht="12.75">
      <c r="A53" s="1"/>
      <c r="B53" s="31">
        <f t="shared" si="4"/>
        <v>0</v>
      </c>
      <c r="C53" s="18">
        <v>44</v>
      </c>
      <c r="D53" s="27"/>
      <c r="E53" s="20"/>
      <c r="F53" s="59"/>
      <c r="G53" s="59"/>
      <c r="H53" s="68" t="s">
        <v>94</v>
      </c>
      <c r="I53" s="69" t="s">
        <v>95</v>
      </c>
      <c r="J53" s="70" t="s">
        <v>96</v>
      </c>
      <c r="K53" s="70" t="s">
        <v>102</v>
      </c>
      <c r="L53" s="29" t="s">
        <v>103</v>
      </c>
      <c r="M53" s="28"/>
      <c r="N53" s="29"/>
      <c r="O53" s="7"/>
      <c r="P53" s="11"/>
      <c r="Q53" s="11"/>
      <c r="R53" s="36"/>
      <c r="S53" s="36"/>
      <c r="T53" s="44"/>
      <c r="U53" s="45">
        <f>COUNTIF($N$10:N53,N53)</f>
        <v>0</v>
      </c>
      <c r="V53" s="45">
        <f t="shared" si="5"/>
        <v>0</v>
      </c>
      <c r="W53" s="51">
        <f t="shared" si="3"/>
        <v>0</v>
      </c>
    </row>
    <row r="54" spans="1:23" ht="12.75">
      <c r="A54" s="1"/>
      <c r="B54" s="31">
        <f t="shared" si="4"/>
        <v>0</v>
      </c>
      <c r="C54" s="18">
        <v>45</v>
      </c>
      <c r="D54" s="27"/>
      <c r="E54" s="20"/>
      <c r="F54" s="59"/>
      <c r="G54" s="59"/>
      <c r="H54" s="60" t="s">
        <v>24</v>
      </c>
      <c r="I54" s="28" t="s">
        <v>26</v>
      </c>
      <c r="J54" s="29" t="s">
        <v>61</v>
      </c>
      <c r="K54" s="29" t="s">
        <v>27</v>
      </c>
      <c r="L54" s="29"/>
      <c r="M54" s="30"/>
      <c r="N54" s="28"/>
      <c r="O54" s="7"/>
      <c r="P54" s="11"/>
      <c r="Q54" s="11"/>
      <c r="R54" s="36"/>
      <c r="S54" s="36"/>
      <c r="T54" s="44"/>
      <c r="U54" s="45">
        <f>COUNTIF($N$10:N54,N54)</f>
        <v>0</v>
      </c>
      <c r="V54" s="45">
        <f t="shared" si="5"/>
        <v>0</v>
      </c>
      <c r="W54" s="51">
        <f t="shared" si="3"/>
        <v>0</v>
      </c>
    </row>
    <row r="55" spans="1:23" ht="12.75">
      <c r="A55" s="1"/>
      <c r="B55" s="31">
        <f t="shared" si="4"/>
        <v>0</v>
      </c>
      <c r="C55" s="18">
        <v>46</v>
      </c>
      <c r="D55" s="27"/>
      <c r="E55" s="20"/>
      <c r="F55" s="59"/>
      <c r="G55" s="59"/>
      <c r="H55" s="68" t="s">
        <v>29</v>
      </c>
      <c r="I55" s="69" t="s">
        <v>55</v>
      </c>
      <c r="J55" s="70" t="s">
        <v>56</v>
      </c>
      <c r="K55" s="70" t="s">
        <v>102</v>
      </c>
      <c r="L55" s="29" t="s">
        <v>112</v>
      </c>
      <c r="M55" s="30"/>
      <c r="N55" s="28"/>
      <c r="O55" s="7"/>
      <c r="P55" s="11"/>
      <c r="Q55" s="11"/>
      <c r="R55" s="36"/>
      <c r="S55" s="36"/>
      <c r="T55" s="44"/>
      <c r="U55" s="45">
        <f>COUNTIF($N$10:N55,N55)</f>
        <v>0</v>
      </c>
      <c r="V55" s="45">
        <f t="shared" si="5"/>
        <v>0</v>
      </c>
      <c r="W55" s="51">
        <f t="shared" si="3"/>
        <v>0</v>
      </c>
    </row>
    <row r="56" spans="1:23" ht="12.75">
      <c r="A56" s="1"/>
      <c r="B56" s="31">
        <f t="shared" si="4"/>
        <v>0</v>
      </c>
      <c r="C56" s="18">
        <v>47</v>
      </c>
      <c r="D56" s="27"/>
      <c r="E56" s="20"/>
      <c r="F56" s="59"/>
      <c r="G56" s="59"/>
      <c r="H56" s="68" t="s">
        <v>57</v>
      </c>
      <c r="I56" s="69" t="s">
        <v>23</v>
      </c>
      <c r="J56" s="70" t="s">
        <v>38</v>
      </c>
      <c r="K56" s="70" t="s">
        <v>102</v>
      </c>
      <c r="L56" s="29" t="s">
        <v>103</v>
      </c>
      <c r="M56" s="30"/>
      <c r="N56" s="28"/>
      <c r="O56" s="7"/>
      <c r="P56" s="11"/>
      <c r="Q56" s="11"/>
      <c r="R56" s="36"/>
      <c r="S56" s="36"/>
      <c r="T56" s="44"/>
      <c r="U56" s="45">
        <f>COUNTIF($N$10:N56,N56)</f>
        <v>0</v>
      </c>
      <c r="V56" s="45">
        <f t="shared" si="5"/>
        <v>0</v>
      </c>
      <c r="W56" s="51">
        <f t="shared" si="3"/>
        <v>0</v>
      </c>
    </row>
    <row r="57" spans="1:23" ht="12.75">
      <c r="A57" s="1"/>
      <c r="B57" s="31">
        <f t="shared" si="4"/>
        <v>0</v>
      </c>
      <c r="C57" s="18">
        <v>48</v>
      </c>
      <c r="D57" s="27"/>
      <c r="E57" s="20"/>
      <c r="F57" s="59" t="str">
        <f aca="true" t="shared" si="7" ref="F57:F73">_xlfn.IFERROR(MATCH(I57,$D$10:$D$109,0)," ")</f>
        <v> </v>
      </c>
      <c r="G57" s="59"/>
      <c r="H57" s="60" t="s">
        <v>97</v>
      </c>
      <c r="I57" s="28" t="s">
        <v>86</v>
      </c>
      <c r="J57" s="29" t="s">
        <v>98</v>
      </c>
      <c r="K57" s="29" t="s">
        <v>113</v>
      </c>
      <c r="L57" s="29"/>
      <c r="M57" s="30"/>
      <c r="N57" s="28"/>
      <c r="O57" s="7"/>
      <c r="P57" s="11"/>
      <c r="Q57" s="11"/>
      <c r="R57" s="36"/>
      <c r="S57" s="36"/>
      <c r="T57" s="44"/>
      <c r="U57" s="45">
        <f>COUNTIF($N$10:N57,N57)</f>
        <v>0</v>
      </c>
      <c r="V57" s="45">
        <f t="shared" si="5"/>
        <v>0</v>
      </c>
      <c r="W57" s="51" t="str">
        <f t="shared" si="3"/>
        <v> </v>
      </c>
    </row>
    <row r="58" spans="1:23" ht="12.75">
      <c r="A58" s="1"/>
      <c r="B58" s="31">
        <f t="shared" si="4"/>
        <v>0</v>
      </c>
      <c r="C58" s="18">
        <v>49</v>
      </c>
      <c r="D58" s="27"/>
      <c r="E58" s="20"/>
      <c r="F58" s="59" t="str">
        <f t="shared" si="7"/>
        <v> </v>
      </c>
      <c r="G58" s="59"/>
      <c r="H58" s="60" t="s">
        <v>29</v>
      </c>
      <c r="I58" s="28" t="s">
        <v>87</v>
      </c>
      <c r="J58" s="29" t="s">
        <v>93</v>
      </c>
      <c r="K58" s="29" t="s">
        <v>113</v>
      </c>
      <c r="L58" s="29"/>
      <c r="M58" s="30"/>
      <c r="N58" s="28"/>
      <c r="O58" s="7"/>
      <c r="P58" s="11"/>
      <c r="Q58" s="11"/>
      <c r="R58" s="36"/>
      <c r="S58" s="36"/>
      <c r="T58" s="44"/>
      <c r="U58" s="45">
        <f>COUNTIF($N$10:N58,N58)</f>
        <v>0</v>
      </c>
      <c r="V58" s="45">
        <f t="shared" si="5"/>
        <v>0</v>
      </c>
      <c r="W58" s="51" t="str">
        <f t="shared" si="3"/>
        <v> </v>
      </c>
    </row>
    <row r="59" spans="1:23" ht="12.75">
      <c r="A59" s="1"/>
      <c r="B59" s="31">
        <f t="shared" si="4"/>
        <v>0</v>
      </c>
      <c r="C59" s="18">
        <v>50</v>
      </c>
      <c r="D59" s="27"/>
      <c r="E59" s="20"/>
      <c r="F59" s="59" t="str">
        <f t="shared" si="7"/>
        <v> </v>
      </c>
      <c r="G59" s="59"/>
      <c r="H59" s="60"/>
      <c r="I59" s="28"/>
      <c r="J59" s="29"/>
      <c r="K59" s="29"/>
      <c r="L59" s="29"/>
      <c r="M59" s="30"/>
      <c r="N59" s="28"/>
      <c r="O59" s="7"/>
      <c r="P59" s="11"/>
      <c r="Q59" s="11"/>
      <c r="R59" s="36"/>
      <c r="S59" s="36"/>
      <c r="T59" s="44"/>
      <c r="U59" s="45">
        <f>COUNTIF($N$10:N59,N59)</f>
        <v>0</v>
      </c>
      <c r="V59" s="45">
        <f t="shared" si="5"/>
        <v>0</v>
      </c>
      <c r="W59" s="51" t="str">
        <f t="shared" si="3"/>
        <v> </v>
      </c>
    </row>
    <row r="60" spans="2:23" ht="12.75">
      <c r="B60" s="31">
        <f t="shared" si="4"/>
        <v>0</v>
      </c>
      <c r="C60" s="18">
        <v>51</v>
      </c>
      <c r="D60" s="27"/>
      <c r="E60" s="20"/>
      <c r="F60" s="59" t="str">
        <f t="shared" si="7"/>
        <v> </v>
      </c>
      <c r="G60" s="59"/>
      <c r="H60" s="60"/>
      <c r="I60" s="28"/>
      <c r="J60" s="29"/>
      <c r="K60" s="29"/>
      <c r="L60" s="29"/>
      <c r="M60" s="30"/>
      <c r="N60" s="28"/>
      <c r="U60" s="45">
        <f>COUNTIF($N$10:N60,N60)</f>
        <v>0</v>
      </c>
      <c r="V60" s="45">
        <f t="shared" si="5"/>
        <v>0</v>
      </c>
      <c r="W60" s="51" t="str">
        <f t="shared" si="3"/>
        <v> </v>
      </c>
    </row>
    <row r="61" spans="2:23" ht="12.75">
      <c r="B61" s="31">
        <f t="shared" si="4"/>
        <v>0</v>
      </c>
      <c r="C61" s="18">
        <v>52</v>
      </c>
      <c r="D61" s="27"/>
      <c r="E61" s="20"/>
      <c r="F61" s="59" t="str">
        <f t="shared" si="7"/>
        <v> </v>
      </c>
      <c r="G61" s="59"/>
      <c r="H61" s="60"/>
      <c r="I61" s="28"/>
      <c r="J61" s="29"/>
      <c r="K61" s="29"/>
      <c r="L61" s="29"/>
      <c r="M61" s="30"/>
      <c r="N61" s="28"/>
      <c r="U61" s="45">
        <f>COUNTIF($N$10:N61,N61)</f>
        <v>0</v>
      </c>
      <c r="V61" s="45">
        <f t="shared" si="5"/>
        <v>0</v>
      </c>
      <c r="W61" s="51" t="str">
        <f t="shared" si="3"/>
        <v> </v>
      </c>
    </row>
    <row r="62" spans="2:23" ht="12.75">
      <c r="B62" s="31">
        <f t="shared" si="4"/>
        <v>0</v>
      </c>
      <c r="C62" s="18">
        <v>53</v>
      </c>
      <c r="D62" s="27"/>
      <c r="E62" s="20"/>
      <c r="F62" s="59" t="str">
        <f t="shared" si="7"/>
        <v> </v>
      </c>
      <c r="G62" s="59"/>
      <c r="H62" s="60"/>
      <c r="I62" s="28"/>
      <c r="J62" s="29"/>
      <c r="K62" s="29"/>
      <c r="L62" s="29"/>
      <c r="M62" s="30"/>
      <c r="N62" s="28"/>
      <c r="U62" s="45">
        <f>COUNTIF($N$10:N62,N62)</f>
        <v>0</v>
      </c>
      <c r="V62" s="45">
        <f t="shared" si="5"/>
        <v>0</v>
      </c>
      <c r="W62" s="51" t="str">
        <f t="shared" si="3"/>
        <v> </v>
      </c>
    </row>
    <row r="63" spans="2:23" ht="12.75">
      <c r="B63" s="31">
        <f t="shared" si="4"/>
        <v>0</v>
      </c>
      <c r="C63" s="18">
        <v>54</v>
      </c>
      <c r="D63" s="27"/>
      <c r="E63" s="20"/>
      <c r="F63" s="59" t="str">
        <f t="shared" si="7"/>
        <v> </v>
      </c>
      <c r="G63" s="59"/>
      <c r="H63" s="60"/>
      <c r="I63" s="28"/>
      <c r="J63" s="29"/>
      <c r="K63" s="29"/>
      <c r="L63" s="29"/>
      <c r="M63" s="30"/>
      <c r="N63" s="28"/>
      <c r="U63" s="45">
        <f>COUNTIF($N$10:N63,N63)</f>
        <v>0</v>
      </c>
      <c r="V63" s="45">
        <f t="shared" si="5"/>
        <v>0</v>
      </c>
      <c r="W63" s="51" t="str">
        <f t="shared" si="3"/>
        <v> </v>
      </c>
    </row>
    <row r="64" spans="2:23" ht="12.75">
      <c r="B64" s="31">
        <f t="shared" si="4"/>
        <v>0</v>
      </c>
      <c r="C64" s="18">
        <v>55</v>
      </c>
      <c r="D64" s="27"/>
      <c r="E64" s="20"/>
      <c r="F64" s="59" t="str">
        <f t="shared" si="7"/>
        <v> </v>
      </c>
      <c r="G64" s="59"/>
      <c r="H64" s="60"/>
      <c r="I64" s="28"/>
      <c r="J64" s="29"/>
      <c r="K64" s="29"/>
      <c r="L64" s="29"/>
      <c r="M64" s="30"/>
      <c r="N64" s="28"/>
      <c r="U64" s="45">
        <f>COUNTIF($N$10:N64,N64)</f>
        <v>0</v>
      </c>
      <c r="V64" s="45">
        <f t="shared" si="5"/>
        <v>0</v>
      </c>
      <c r="W64" s="51" t="str">
        <f t="shared" si="3"/>
        <v> </v>
      </c>
    </row>
    <row r="65" spans="2:23" ht="12.75">
      <c r="B65" s="31">
        <f t="shared" si="4"/>
        <v>0</v>
      </c>
      <c r="C65" s="18">
        <v>56</v>
      </c>
      <c r="D65" s="27"/>
      <c r="E65" s="20"/>
      <c r="F65" s="59" t="str">
        <f t="shared" si="7"/>
        <v> </v>
      </c>
      <c r="G65" s="59"/>
      <c r="H65" s="60"/>
      <c r="I65" s="28"/>
      <c r="J65" s="29"/>
      <c r="K65" s="29"/>
      <c r="L65" s="29"/>
      <c r="M65" s="30"/>
      <c r="N65" s="28"/>
      <c r="U65" s="45">
        <f>COUNTIF($N$10:N65,N65)</f>
        <v>0</v>
      </c>
      <c r="V65" s="45">
        <f t="shared" si="5"/>
        <v>0</v>
      </c>
      <c r="W65" s="51" t="str">
        <f t="shared" si="3"/>
        <v> </v>
      </c>
    </row>
    <row r="66" spans="2:23" ht="12.75">
      <c r="B66" s="31">
        <f t="shared" si="4"/>
        <v>0</v>
      </c>
      <c r="C66" s="18">
        <v>57</v>
      </c>
      <c r="D66" s="27"/>
      <c r="E66" s="20"/>
      <c r="F66" s="59" t="str">
        <f t="shared" si="7"/>
        <v> </v>
      </c>
      <c r="G66" s="59"/>
      <c r="H66" s="60"/>
      <c r="I66" s="28"/>
      <c r="J66" s="29"/>
      <c r="K66" s="29"/>
      <c r="L66" s="29"/>
      <c r="M66" s="30"/>
      <c r="N66" s="28"/>
      <c r="U66" s="45">
        <f>COUNTIF($N$10:N66,N66)</f>
        <v>0</v>
      </c>
      <c r="V66" s="45">
        <f t="shared" si="5"/>
        <v>0</v>
      </c>
      <c r="W66" s="51" t="str">
        <f t="shared" si="3"/>
        <v> </v>
      </c>
    </row>
    <row r="67" spans="2:23" ht="12.75">
      <c r="B67" s="31">
        <f t="shared" si="4"/>
        <v>0</v>
      </c>
      <c r="C67" s="18">
        <v>58</v>
      </c>
      <c r="D67" s="27"/>
      <c r="E67" s="20"/>
      <c r="F67" s="59" t="str">
        <f t="shared" si="7"/>
        <v> </v>
      </c>
      <c r="G67" s="59"/>
      <c r="H67" s="60"/>
      <c r="I67" s="28"/>
      <c r="J67" s="29"/>
      <c r="K67" s="29"/>
      <c r="L67" s="29"/>
      <c r="M67" s="30"/>
      <c r="N67" s="28"/>
      <c r="U67" s="45">
        <f>COUNTIF($N$10:N67,N67)</f>
        <v>0</v>
      </c>
      <c r="V67" s="45">
        <f t="shared" si="5"/>
        <v>0</v>
      </c>
      <c r="W67" s="51" t="str">
        <f t="shared" si="3"/>
        <v> </v>
      </c>
    </row>
    <row r="68" spans="2:23" ht="12.75">
      <c r="B68" s="31">
        <f t="shared" si="4"/>
        <v>0</v>
      </c>
      <c r="C68" s="18">
        <v>59</v>
      </c>
      <c r="D68" s="27"/>
      <c r="E68" s="20"/>
      <c r="F68" s="59" t="str">
        <f t="shared" si="7"/>
        <v> </v>
      </c>
      <c r="G68" s="59"/>
      <c r="H68" s="60"/>
      <c r="I68" s="28"/>
      <c r="J68" s="29"/>
      <c r="K68" s="29"/>
      <c r="L68" s="29"/>
      <c r="M68" s="30"/>
      <c r="N68" s="28"/>
      <c r="U68" s="45">
        <f>COUNTIF($N$10:N68,N68)</f>
        <v>0</v>
      </c>
      <c r="V68" s="45">
        <f t="shared" si="5"/>
        <v>0</v>
      </c>
      <c r="W68" s="51" t="str">
        <f t="shared" si="3"/>
        <v> </v>
      </c>
    </row>
    <row r="69" spans="2:23" ht="12.75">
      <c r="B69" s="31">
        <f t="shared" si="4"/>
        <v>0</v>
      </c>
      <c r="C69" s="18">
        <v>60</v>
      </c>
      <c r="D69" s="27"/>
      <c r="E69" s="20"/>
      <c r="F69" s="59" t="str">
        <f t="shared" si="7"/>
        <v> </v>
      </c>
      <c r="G69" s="59"/>
      <c r="H69" s="60"/>
      <c r="I69" s="28"/>
      <c r="J69" s="29"/>
      <c r="K69" s="29"/>
      <c r="L69" s="29"/>
      <c r="M69" s="30"/>
      <c r="N69" s="28"/>
      <c r="U69" s="45">
        <f>COUNTIF($N$10:N69,N69)</f>
        <v>0</v>
      </c>
      <c r="V69" s="45">
        <f t="shared" si="5"/>
        <v>0</v>
      </c>
      <c r="W69" s="51" t="str">
        <f t="shared" si="3"/>
        <v> </v>
      </c>
    </row>
    <row r="70" spans="2:23" ht="12.75">
      <c r="B70" s="31">
        <f t="shared" si="4"/>
        <v>0</v>
      </c>
      <c r="C70" s="18">
        <v>61</v>
      </c>
      <c r="D70" s="27"/>
      <c r="E70" s="20"/>
      <c r="F70" s="59" t="str">
        <f t="shared" si="7"/>
        <v> </v>
      </c>
      <c r="G70" s="59"/>
      <c r="H70" s="60"/>
      <c r="I70" s="28"/>
      <c r="J70" s="29"/>
      <c r="K70" s="29"/>
      <c r="L70" s="29"/>
      <c r="M70" s="30"/>
      <c r="N70" s="28"/>
      <c r="U70" s="45">
        <f>COUNTIF($N$10:N70,N70)</f>
        <v>0</v>
      </c>
      <c r="V70" s="45">
        <f t="shared" si="5"/>
        <v>0</v>
      </c>
      <c r="W70" s="51" t="str">
        <f t="shared" si="3"/>
        <v> </v>
      </c>
    </row>
    <row r="71" spans="2:23" ht="12.75">
      <c r="B71" s="31">
        <f t="shared" si="4"/>
        <v>0</v>
      </c>
      <c r="C71" s="18">
        <v>62</v>
      </c>
      <c r="D71" s="27"/>
      <c r="E71" s="20"/>
      <c r="F71" s="59" t="str">
        <f t="shared" si="7"/>
        <v> </v>
      </c>
      <c r="G71" s="59"/>
      <c r="H71" s="60"/>
      <c r="I71" s="28"/>
      <c r="J71" s="29"/>
      <c r="K71" s="29"/>
      <c r="L71" s="29"/>
      <c r="M71" s="30"/>
      <c r="N71" s="28"/>
      <c r="U71" s="45">
        <f>COUNTIF($N$10:N71,N71)</f>
        <v>0</v>
      </c>
      <c r="V71" s="45">
        <f t="shared" si="5"/>
        <v>0</v>
      </c>
      <c r="W71" s="51" t="str">
        <f t="shared" si="3"/>
        <v> </v>
      </c>
    </row>
    <row r="72" spans="2:23" ht="12.75">
      <c r="B72" s="31">
        <f t="shared" si="4"/>
        <v>0</v>
      </c>
      <c r="C72" s="18">
        <v>63</v>
      </c>
      <c r="D72" s="27"/>
      <c r="E72" s="20"/>
      <c r="F72" s="59" t="str">
        <f t="shared" si="7"/>
        <v> </v>
      </c>
      <c r="G72" s="59"/>
      <c r="H72" s="60"/>
      <c r="I72" s="28"/>
      <c r="J72" s="29"/>
      <c r="K72" s="29"/>
      <c r="L72" s="29"/>
      <c r="M72" s="30"/>
      <c r="N72" s="28"/>
      <c r="U72" s="45">
        <f>COUNTIF($N$10:N72,N72)</f>
        <v>0</v>
      </c>
      <c r="V72" s="45">
        <f t="shared" si="5"/>
        <v>0</v>
      </c>
      <c r="W72" s="51" t="str">
        <f t="shared" si="3"/>
        <v> </v>
      </c>
    </row>
    <row r="73" spans="2:23" ht="12.75">
      <c r="B73" s="31">
        <f t="shared" si="4"/>
        <v>0</v>
      </c>
      <c r="C73" s="18">
        <v>64</v>
      </c>
      <c r="D73" s="27"/>
      <c r="E73" s="20"/>
      <c r="F73" s="59" t="str">
        <f t="shared" si="7"/>
        <v> </v>
      </c>
      <c r="G73" s="59"/>
      <c r="H73" s="60"/>
      <c r="I73" s="28"/>
      <c r="J73" s="29"/>
      <c r="K73" s="29"/>
      <c r="L73" s="29"/>
      <c r="M73" s="30"/>
      <c r="N73" s="28"/>
      <c r="U73" s="45">
        <f>COUNTIF($N$10:N73,N73)</f>
        <v>0</v>
      </c>
      <c r="V73" s="45">
        <f t="shared" si="5"/>
        <v>0</v>
      </c>
      <c r="W73" s="51" t="str">
        <f t="shared" si="3"/>
        <v> </v>
      </c>
    </row>
    <row r="74" spans="2:23" ht="12.75">
      <c r="B74" s="31">
        <f t="shared" si="4"/>
        <v>0</v>
      </c>
      <c r="C74" s="18">
        <v>65</v>
      </c>
      <c r="D74" s="27"/>
      <c r="E74" s="20"/>
      <c r="F74" s="59" t="str">
        <f aca="true" t="shared" si="8" ref="F74:F109">_xlfn.IFERROR(MATCH(I74,$D$10:$D$109,0)," ")</f>
        <v> </v>
      </c>
      <c r="G74" s="59"/>
      <c r="H74" s="60"/>
      <c r="I74" s="28"/>
      <c r="J74" s="29"/>
      <c r="K74" s="29"/>
      <c r="L74" s="29"/>
      <c r="M74" s="30"/>
      <c r="N74" s="28"/>
      <c r="U74" s="45">
        <f>COUNTIF($N$10:N74,N74)</f>
        <v>0</v>
      </c>
      <c r="V74" s="45">
        <f t="shared" si="5"/>
        <v>0</v>
      </c>
      <c r="W74" s="51" t="str">
        <f t="shared" si="3"/>
        <v> </v>
      </c>
    </row>
    <row r="75" spans="2:23" ht="12.75">
      <c r="B75" s="31">
        <f aca="true" t="shared" si="9" ref="B75:B109">IF(V75&gt;($Y$32-1),COUNT(U75),0)</f>
        <v>0</v>
      </c>
      <c r="C75" s="18">
        <v>66</v>
      </c>
      <c r="D75" s="27"/>
      <c r="E75" s="20"/>
      <c r="F75" s="59" t="str">
        <f t="shared" si="8"/>
        <v> </v>
      </c>
      <c r="G75" s="59"/>
      <c r="H75" s="60"/>
      <c r="I75" s="28"/>
      <c r="J75" s="29"/>
      <c r="K75" s="29"/>
      <c r="L75" s="29"/>
      <c r="M75" s="30"/>
      <c r="N75" s="28"/>
      <c r="U75" s="45">
        <f>COUNTIF($N$10:N75,N75)</f>
        <v>0</v>
      </c>
      <c r="V75" s="45">
        <f aca="true" t="shared" si="10" ref="V75:V109">COUNTIF($N$10:$N$109,N75)</f>
        <v>0</v>
      </c>
      <c r="W75" s="51" t="str">
        <f aca="true" t="shared" si="11" ref="W75:W109">IF(U75&lt;($Y$32+1),F75,0)</f>
        <v> </v>
      </c>
    </row>
    <row r="76" spans="2:23" ht="12.75">
      <c r="B76" s="31">
        <f t="shared" si="9"/>
        <v>0</v>
      </c>
      <c r="C76" s="18">
        <v>67</v>
      </c>
      <c r="D76" s="27"/>
      <c r="E76" s="20"/>
      <c r="F76" s="59" t="str">
        <f t="shared" si="8"/>
        <v> </v>
      </c>
      <c r="G76" s="59"/>
      <c r="H76" s="60"/>
      <c r="I76" s="28"/>
      <c r="J76" s="29"/>
      <c r="K76" s="29"/>
      <c r="L76" s="29"/>
      <c r="M76" s="30"/>
      <c r="N76" s="28"/>
      <c r="U76" s="45">
        <f>COUNTIF($N$10:N76,N76)</f>
        <v>0</v>
      </c>
      <c r="V76" s="45">
        <f t="shared" si="10"/>
        <v>0</v>
      </c>
      <c r="W76" s="51" t="str">
        <f t="shared" si="11"/>
        <v> </v>
      </c>
    </row>
    <row r="77" spans="2:23" ht="12.75">
      <c r="B77" s="31">
        <f t="shared" si="9"/>
        <v>0</v>
      </c>
      <c r="C77" s="18">
        <v>68</v>
      </c>
      <c r="D77" s="27"/>
      <c r="E77" s="20"/>
      <c r="F77" s="59" t="str">
        <f t="shared" si="8"/>
        <v> </v>
      </c>
      <c r="G77" s="59"/>
      <c r="H77" s="60"/>
      <c r="I77" s="28"/>
      <c r="J77" s="29"/>
      <c r="K77" s="29"/>
      <c r="L77" s="29"/>
      <c r="M77" s="30"/>
      <c r="N77" s="28"/>
      <c r="U77" s="45">
        <f>COUNTIF($N$10:N77,N77)</f>
        <v>0</v>
      </c>
      <c r="V77" s="45">
        <f t="shared" si="10"/>
        <v>0</v>
      </c>
      <c r="W77" s="51" t="str">
        <f t="shared" si="11"/>
        <v> </v>
      </c>
    </row>
    <row r="78" spans="2:23" ht="12.75">
      <c r="B78" s="31">
        <f t="shared" si="9"/>
        <v>0</v>
      </c>
      <c r="C78" s="18">
        <v>69</v>
      </c>
      <c r="D78" s="27"/>
      <c r="E78" s="20"/>
      <c r="F78" s="59" t="str">
        <f t="shared" si="8"/>
        <v> </v>
      </c>
      <c r="G78" s="59"/>
      <c r="H78" s="60"/>
      <c r="I78" s="28"/>
      <c r="J78" s="29"/>
      <c r="K78" s="29"/>
      <c r="L78" s="29"/>
      <c r="M78" s="30"/>
      <c r="N78" s="28"/>
      <c r="U78" s="45">
        <f>COUNTIF($N$10:N78,N78)</f>
        <v>0</v>
      </c>
      <c r="V78" s="45">
        <f t="shared" si="10"/>
        <v>0</v>
      </c>
      <c r="W78" s="51" t="str">
        <f t="shared" si="11"/>
        <v> </v>
      </c>
    </row>
    <row r="79" spans="2:23" ht="12.75">
      <c r="B79" s="31">
        <f t="shared" si="9"/>
        <v>0</v>
      </c>
      <c r="C79" s="18">
        <v>70</v>
      </c>
      <c r="D79" s="27"/>
      <c r="E79" s="20"/>
      <c r="F79" s="59" t="str">
        <f t="shared" si="8"/>
        <v> </v>
      </c>
      <c r="G79" s="59"/>
      <c r="H79" s="60"/>
      <c r="I79" s="28"/>
      <c r="J79" s="29"/>
      <c r="K79" s="29"/>
      <c r="L79" s="29"/>
      <c r="M79" s="30"/>
      <c r="N79" s="28"/>
      <c r="U79" s="45">
        <f>COUNTIF($N$10:N79,N79)</f>
        <v>0</v>
      </c>
      <c r="V79" s="45">
        <f t="shared" si="10"/>
        <v>0</v>
      </c>
      <c r="W79" s="51" t="str">
        <f t="shared" si="11"/>
        <v> </v>
      </c>
    </row>
    <row r="80" spans="2:23" ht="12.75">
      <c r="B80" s="31">
        <f t="shared" si="9"/>
        <v>0</v>
      </c>
      <c r="C80" s="18">
        <v>71</v>
      </c>
      <c r="D80" s="27"/>
      <c r="E80" s="20"/>
      <c r="F80" s="59" t="str">
        <f t="shared" si="8"/>
        <v> </v>
      </c>
      <c r="G80" s="59"/>
      <c r="H80" s="60"/>
      <c r="I80" s="28"/>
      <c r="J80" s="29"/>
      <c r="K80" s="29"/>
      <c r="L80" s="29"/>
      <c r="M80" s="30"/>
      <c r="N80" s="28"/>
      <c r="U80" s="45">
        <f>COUNTIF($N$10:N80,N80)</f>
        <v>0</v>
      </c>
      <c r="V80" s="45">
        <f t="shared" si="10"/>
        <v>0</v>
      </c>
      <c r="W80" s="51" t="str">
        <f t="shared" si="11"/>
        <v> </v>
      </c>
    </row>
    <row r="81" spans="2:23" ht="12.75">
      <c r="B81" s="31">
        <f t="shared" si="9"/>
        <v>0</v>
      </c>
      <c r="C81" s="18">
        <v>72</v>
      </c>
      <c r="D81" s="27"/>
      <c r="E81" s="20"/>
      <c r="F81" s="59" t="str">
        <f t="shared" si="8"/>
        <v> </v>
      </c>
      <c r="G81" s="59"/>
      <c r="H81" s="60"/>
      <c r="I81" s="28"/>
      <c r="J81" s="29"/>
      <c r="K81" s="29"/>
      <c r="L81" s="29"/>
      <c r="M81" s="30"/>
      <c r="N81" s="28"/>
      <c r="U81" s="45">
        <f>COUNTIF($N$10:N81,N81)</f>
        <v>0</v>
      </c>
      <c r="V81" s="45">
        <f t="shared" si="10"/>
        <v>0</v>
      </c>
      <c r="W81" s="51" t="str">
        <f t="shared" si="11"/>
        <v> </v>
      </c>
    </row>
    <row r="82" spans="2:23" ht="12.75">
      <c r="B82" s="31">
        <f t="shared" si="9"/>
        <v>0</v>
      </c>
      <c r="C82" s="18">
        <v>73</v>
      </c>
      <c r="D82" s="27"/>
      <c r="E82" s="20"/>
      <c r="F82" s="59" t="str">
        <f t="shared" si="8"/>
        <v> </v>
      </c>
      <c r="G82" s="59"/>
      <c r="H82" s="60"/>
      <c r="I82" s="28"/>
      <c r="J82" s="29"/>
      <c r="K82" s="29"/>
      <c r="L82" s="29"/>
      <c r="M82" s="30"/>
      <c r="N82" s="28"/>
      <c r="U82" s="45">
        <f>COUNTIF($N$10:N82,N82)</f>
        <v>0</v>
      </c>
      <c r="V82" s="45">
        <f t="shared" si="10"/>
        <v>0</v>
      </c>
      <c r="W82" s="51" t="str">
        <f t="shared" si="11"/>
        <v> </v>
      </c>
    </row>
    <row r="83" spans="2:23" ht="12.75">
      <c r="B83" s="31">
        <f t="shared" si="9"/>
        <v>0</v>
      </c>
      <c r="C83" s="18">
        <v>74</v>
      </c>
      <c r="D83" s="27"/>
      <c r="E83" s="20"/>
      <c r="F83" s="59" t="str">
        <f t="shared" si="8"/>
        <v> </v>
      </c>
      <c r="G83" s="59"/>
      <c r="H83" s="60"/>
      <c r="I83" s="28"/>
      <c r="J83" s="29"/>
      <c r="K83" s="29"/>
      <c r="L83" s="29"/>
      <c r="M83" s="30"/>
      <c r="N83" s="28"/>
      <c r="U83" s="45">
        <f>COUNTIF($N$10:N83,N83)</f>
        <v>0</v>
      </c>
      <c r="V83" s="45">
        <f t="shared" si="10"/>
        <v>0</v>
      </c>
      <c r="W83" s="51" t="str">
        <f t="shared" si="11"/>
        <v> </v>
      </c>
    </row>
    <row r="84" spans="2:23" ht="12.75">
      <c r="B84" s="31">
        <f t="shared" si="9"/>
        <v>0</v>
      </c>
      <c r="C84" s="18">
        <v>75</v>
      </c>
      <c r="D84" s="27"/>
      <c r="E84" s="20"/>
      <c r="F84" s="59" t="str">
        <f t="shared" si="8"/>
        <v> </v>
      </c>
      <c r="G84" s="59"/>
      <c r="H84" s="60"/>
      <c r="I84" s="28"/>
      <c r="J84" s="29"/>
      <c r="K84" s="29"/>
      <c r="L84" s="29"/>
      <c r="M84" s="30"/>
      <c r="N84" s="28"/>
      <c r="U84" s="45">
        <f>COUNTIF($N$10:N84,N84)</f>
        <v>0</v>
      </c>
      <c r="V84" s="45">
        <f t="shared" si="10"/>
        <v>0</v>
      </c>
      <c r="W84" s="51" t="str">
        <f t="shared" si="11"/>
        <v> </v>
      </c>
    </row>
    <row r="85" spans="2:23" ht="12.75">
      <c r="B85" s="31">
        <f t="shared" si="9"/>
        <v>0</v>
      </c>
      <c r="C85" s="18">
        <v>76</v>
      </c>
      <c r="D85" s="27"/>
      <c r="E85" s="20"/>
      <c r="F85" s="59" t="str">
        <f t="shared" si="8"/>
        <v> </v>
      </c>
      <c r="G85" s="59"/>
      <c r="H85" s="60"/>
      <c r="I85" s="28"/>
      <c r="J85" s="29"/>
      <c r="K85" s="29"/>
      <c r="L85" s="29"/>
      <c r="M85" s="30"/>
      <c r="N85" s="28"/>
      <c r="U85" s="45">
        <f>COUNTIF($N$10:N85,N85)</f>
        <v>0</v>
      </c>
      <c r="V85" s="45">
        <f t="shared" si="10"/>
        <v>0</v>
      </c>
      <c r="W85" s="51" t="str">
        <f t="shared" si="11"/>
        <v> </v>
      </c>
    </row>
    <row r="86" spans="2:23" ht="12.75">
      <c r="B86" s="31">
        <f t="shared" si="9"/>
        <v>0</v>
      </c>
      <c r="C86" s="18">
        <v>77</v>
      </c>
      <c r="D86" s="27"/>
      <c r="E86" s="20"/>
      <c r="F86" s="59" t="str">
        <f t="shared" si="8"/>
        <v> </v>
      </c>
      <c r="G86" s="59"/>
      <c r="H86" s="60"/>
      <c r="I86" s="28"/>
      <c r="J86" s="29"/>
      <c r="K86" s="29"/>
      <c r="L86" s="29"/>
      <c r="M86" s="30"/>
      <c r="N86" s="28"/>
      <c r="U86" s="45">
        <f>COUNTIF($N$10:N86,N86)</f>
        <v>0</v>
      </c>
      <c r="V86" s="45">
        <f t="shared" si="10"/>
        <v>0</v>
      </c>
      <c r="W86" s="51" t="str">
        <f t="shared" si="11"/>
        <v> </v>
      </c>
    </row>
    <row r="87" spans="2:23" ht="12.75">
      <c r="B87" s="31">
        <f t="shared" si="9"/>
        <v>0</v>
      </c>
      <c r="C87" s="18">
        <v>78</v>
      </c>
      <c r="D87" s="27"/>
      <c r="E87" s="20"/>
      <c r="F87" s="59" t="str">
        <f t="shared" si="8"/>
        <v> </v>
      </c>
      <c r="G87" s="59"/>
      <c r="H87" s="60"/>
      <c r="I87" s="28"/>
      <c r="J87" s="29"/>
      <c r="K87" s="29"/>
      <c r="L87" s="29"/>
      <c r="M87" s="30"/>
      <c r="N87" s="28"/>
      <c r="U87" s="45">
        <f>COUNTIF($N$10:N87,N87)</f>
        <v>0</v>
      </c>
      <c r="V87" s="45">
        <f t="shared" si="10"/>
        <v>0</v>
      </c>
      <c r="W87" s="51" t="str">
        <f t="shared" si="11"/>
        <v> </v>
      </c>
    </row>
    <row r="88" spans="2:23" ht="12.75">
      <c r="B88" s="31">
        <f t="shared" si="9"/>
        <v>0</v>
      </c>
      <c r="C88" s="18">
        <v>79</v>
      </c>
      <c r="D88" s="27"/>
      <c r="E88" s="20"/>
      <c r="F88" s="59" t="str">
        <f t="shared" si="8"/>
        <v> </v>
      </c>
      <c r="G88" s="59"/>
      <c r="H88" s="60"/>
      <c r="I88" s="28"/>
      <c r="J88" s="29"/>
      <c r="K88" s="29"/>
      <c r="L88" s="29"/>
      <c r="M88" s="30"/>
      <c r="N88" s="28"/>
      <c r="U88" s="45">
        <f>COUNTIF($N$10:N88,N88)</f>
        <v>0</v>
      </c>
      <c r="V88" s="45">
        <f t="shared" si="10"/>
        <v>0</v>
      </c>
      <c r="W88" s="51" t="str">
        <f t="shared" si="11"/>
        <v> </v>
      </c>
    </row>
    <row r="89" spans="2:23" ht="12.75">
      <c r="B89" s="31">
        <f t="shared" si="9"/>
        <v>0</v>
      </c>
      <c r="C89" s="18">
        <v>80</v>
      </c>
      <c r="D89" s="27"/>
      <c r="E89" s="20"/>
      <c r="F89" s="59" t="str">
        <f t="shared" si="8"/>
        <v> </v>
      </c>
      <c r="G89" s="59"/>
      <c r="H89" s="60"/>
      <c r="I89" s="28"/>
      <c r="J89" s="29"/>
      <c r="K89" s="29"/>
      <c r="L89" s="29"/>
      <c r="M89" s="30"/>
      <c r="N89" s="28"/>
      <c r="U89" s="45">
        <f>COUNTIF($N$10:N89,N89)</f>
        <v>0</v>
      </c>
      <c r="V89" s="45">
        <f t="shared" si="10"/>
        <v>0</v>
      </c>
      <c r="W89" s="51" t="str">
        <f t="shared" si="11"/>
        <v> </v>
      </c>
    </row>
    <row r="90" spans="2:23" ht="12.75">
      <c r="B90" s="31">
        <f t="shared" si="9"/>
        <v>0</v>
      </c>
      <c r="C90" s="18">
        <v>81</v>
      </c>
      <c r="D90" s="27"/>
      <c r="E90" s="20"/>
      <c r="F90" s="59" t="str">
        <f t="shared" si="8"/>
        <v> </v>
      </c>
      <c r="G90" s="59"/>
      <c r="H90" s="60"/>
      <c r="I90" s="28"/>
      <c r="J90" s="29"/>
      <c r="K90" s="29"/>
      <c r="L90" s="29"/>
      <c r="M90" s="30"/>
      <c r="N90" s="28"/>
      <c r="T90" s="46"/>
      <c r="U90" s="45">
        <f>COUNTIF($N$10:N90,N90)</f>
        <v>0</v>
      </c>
      <c r="V90" s="45">
        <f t="shared" si="10"/>
        <v>0</v>
      </c>
      <c r="W90" s="51" t="str">
        <f t="shared" si="11"/>
        <v> </v>
      </c>
    </row>
    <row r="91" spans="2:23" ht="12.75">
      <c r="B91" s="31">
        <f t="shared" si="9"/>
        <v>0</v>
      </c>
      <c r="C91" s="18">
        <v>82</v>
      </c>
      <c r="D91" s="27"/>
      <c r="E91" s="20"/>
      <c r="F91" s="59" t="str">
        <f t="shared" si="8"/>
        <v> </v>
      </c>
      <c r="G91" s="59"/>
      <c r="H91" s="60"/>
      <c r="I91" s="28"/>
      <c r="J91" s="29"/>
      <c r="K91" s="29"/>
      <c r="L91" s="29"/>
      <c r="M91" s="30"/>
      <c r="N91" s="28"/>
      <c r="U91" s="45">
        <f>COUNTIF($N$10:N91,N91)</f>
        <v>0</v>
      </c>
      <c r="V91" s="45">
        <f t="shared" si="10"/>
        <v>0</v>
      </c>
      <c r="W91" s="51" t="str">
        <f t="shared" si="11"/>
        <v> </v>
      </c>
    </row>
    <row r="92" spans="2:23" ht="12.75">
      <c r="B92" s="31">
        <f t="shared" si="9"/>
        <v>0</v>
      </c>
      <c r="C92" s="18">
        <v>83</v>
      </c>
      <c r="D92" s="27"/>
      <c r="E92" s="20"/>
      <c r="F92" s="59" t="str">
        <f t="shared" si="8"/>
        <v> </v>
      </c>
      <c r="G92" s="59"/>
      <c r="H92" s="60"/>
      <c r="I92" s="28"/>
      <c r="J92" s="29"/>
      <c r="K92" s="29"/>
      <c r="L92" s="29"/>
      <c r="M92" s="30"/>
      <c r="N92" s="28"/>
      <c r="U92" s="45">
        <f>COUNTIF($N$10:N92,N92)</f>
        <v>0</v>
      </c>
      <c r="V92" s="45">
        <f t="shared" si="10"/>
        <v>0</v>
      </c>
      <c r="W92" s="51" t="str">
        <f t="shared" si="11"/>
        <v> </v>
      </c>
    </row>
    <row r="93" spans="2:23" ht="12.75">
      <c r="B93" s="31">
        <f t="shared" si="9"/>
        <v>0</v>
      </c>
      <c r="C93" s="18">
        <v>84</v>
      </c>
      <c r="D93" s="27"/>
      <c r="E93" s="20"/>
      <c r="F93" s="59" t="str">
        <f t="shared" si="8"/>
        <v> </v>
      </c>
      <c r="G93" s="59"/>
      <c r="H93" s="60"/>
      <c r="I93" s="28"/>
      <c r="J93" s="29"/>
      <c r="K93" s="29"/>
      <c r="L93" s="29"/>
      <c r="M93" s="30"/>
      <c r="N93" s="28"/>
      <c r="U93" s="45">
        <f>COUNTIF($N$10:N93,N93)</f>
        <v>0</v>
      </c>
      <c r="V93" s="45">
        <f t="shared" si="10"/>
        <v>0</v>
      </c>
      <c r="W93" s="51" t="str">
        <f t="shared" si="11"/>
        <v> </v>
      </c>
    </row>
    <row r="94" spans="2:23" ht="12.75">
      <c r="B94" s="31">
        <f t="shared" si="9"/>
        <v>0</v>
      </c>
      <c r="C94" s="18">
        <v>85</v>
      </c>
      <c r="D94" s="27"/>
      <c r="E94" s="20"/>
      <c r="F94" s="59" t="str">
        <f t="shared" si="8"/>
        <v> </v>
      </c>
      <c r="G94" s="59"/>
      <c r="H94" s="60"/>
      <c r="I94" s="28"/>
      <c r="J94" s="29"/>
      <c r="K94" s="29"/>
      <c r="L94" s="29"/>
      <c r="M94" s="30"/>
      <c r="N94" s="28"/>
      <c r="U94" s="45">
        <f>COUNTIF($N$10:N94,N94)</f>
        <v>0</v>
      </c>
      <c r="V94" s="45">
        <f t="shared" si="10"/>
        <v>0</v>
      </c>
      <c r="W94" s="51" t="str">
        <f t="shared" si="11"/>
        <v> </v>
      </c>
    </row>
    <row r="95" spans="2:23" ht="12.75">
      <c r="B95" s="31">
        <f t="shared" si="9"/>
        <v>0</v>
      </c>
      <c r="C95" s="18">
        <v>86</v>
      </c>
      <c r="D95" s="27"/>
      <c r="E95" s="20"/>
      <c r="F95" s="59" t="str">
        <f t="shared" si="8"/>
        <v> </v>
      </c>
      <c r="G95" s="59"/>
      <c r="H95" s="60"/>
      <c r="I95" s="28"/>
      <c r="J95" s="29"/>
      <c r="K95" s="29"/>
      <c r="L95" s="29"/>
      <c r="M95" s="30"/>
      <c r="N95" s="28"/>
      <c r="U95" s="45">
        <f>COUNTIF($N$10:N95,N95)</f>
        <v>0</v>
      </c>
      <c r="V95" s="45">
        <f t="shared" si="10"/>
        <v>0</v>
      </c>
      <c r="W95" s="51" t="str">
        <f t="shared" si="11"/>
        <v> </v>
      </c>
    </row>
    <row r="96" spans="2:23" ht="12.75">
      <c r="B96" s="31">
        <f t="shared" si="9"/>
        <v>0</v>
      </c>
      <c r="C96" s="18">
        <v>87</v>
      </c>
      <c r="D96" s="27"/>
      <c r="E96" s="20"/>
      <c r="F96" s="59" t="str">
        <f t="shared" si="8"/>
        <v> </v>
      </c>
      <c r="G96" s="59"/>
      <c r="H96" s="60"/>
      <c r="I96" s="28"/>
      <c r="J96" s="29"/>
      <c r="K96" s="29"/>
      <c r="L96" s="29"/>
      <c r="M96" s="30"/>
      <c r="N96" s="28"/>
      <c r="U96" s="45">
        <f>COUNTIF($N$10:N96,N96)</f>
        <v>0</v>
      </c>
      <c r="V96" s="45">
        <f t="shared" si="10"/>
        <v>0</v>
      </c>
      <c r="W96" s="51" t="str">
        <f t="shared" si="11"/>
        <v> </v>
      </c>
    </row>
    <row r="97" spans="2:23" ht="12.75">
      <c r="B97" s="31">
        <f t="shared" si="9"/>
        <v>0</v>
      </c>
      <c r="C97" s="18">
        <v>88</v>
      </c>
      <c r="D97" s="27"/>
      <c r="E97" s="20"/>
      <c r="F97" s="59" t="str">
        <f t="shared" si="8"/>
        <v> </v>
      </c>
      <c r="G97" s="59"/>
      <c r="H97" s="60"/>
      <c r="I97" s="28"/>
      <c r="J97" s="29"/>
      <c r="K97" s="29"/>
      <c r="L97" s="29"/>
      <c r="M97" s="30"/>
      <c r="N97" s="28"/>
      <c r="U97" s="45">
        <f>COUNTIF($N$10:N97,N97)</f>
        <v>0</v>
      </c>
      <c r="V97" s="45">
        <f t="shared" si="10"/>
        <v>0</v>
      </c>
      <c r="W97" s="51" t="str">
        <f t="shared" si="11"/>
        <v> </v>
      </c>
    </row>
    <row r="98" spans="2:23" ht="12.75">
      <c r="B98" s="31">
        <f t="shared" si="9"/>
        <v>0</v>
      </c>
      <c r="C98" s="18">
        <v>89</v>
      </c>
      <c r="D98" s="27"/>
      <c r="E98" s="20"/>
      <c r="F98" s="59" t="str">
        <f t="shared" si="8"/>
        <v> </v>
      </c>
      <c r="G98" s="59"/>
      <c r="H98" s="60"/>
      <c r="I98" s="28"/>
      <c r="J98" s="29"/>
      <c r="K98" s="29"/>
      <c r="L98" s="29"/>
      <c r="M98" s="30"/>
      <c r="N98" s="28"/>
      <c r="U98" s="45">
        <f>COUNTIF($N$10:N98,N98)</f>
        <v>0</v>
      </c>
      <c r="V98" s="45">
        <f t="shared" si="10"/>
        <v>0</v>
      </c>
      <c r="W98" s="51" t="str">
        <f t="shared" si="11"/>
        <v> </v>
      </c>
    </row>
    <row r="99" spans="2:23" ht="12.75">
      <c r="B99" s="31">
        <f t="shared" si="9"/>
        <v>0</v>
      </c>
      <c r="C99" s="18">
        <v>90</v>
      </c>
      <c r="D99" s="27"/>
      <c r="E99" s="20"/>
      <c r="F99" s="59" t="str">
        <f t="shared" si="8"/>
        <v> </v>
      </c>
      <c r="G99" s="59"/>
      <c r="H99" s="60"/>
      <c r="I99" s="28"/>
      <c r="J99" s="29"/>
      <c r="K99" s="29"/>
      <c r="L99" s="29"/>
      <c r="M99" s="30"/>
      <c r="N99" s="28"/>
      <c r="U99" s="45">
        <f>COUNTIF($N$10:N99,N99)</f>
        <v>0</v>
      </c>
      <c r="V99" s="45">
        <f t="shared" si="10"/>
        <v>0</v>
      </c>
      <c r="W99" s="51" t="str">
        <f t="shared" si="11"/>
        <v> </v>
      </c>
    </row>
    <row r="100" spans="2:23" ht="12.75">
      <c r="B100" s="31">
        <f t="shared" si="9"/>
        <v>0</v>
      </c>
      <c r="C100" s="18">
        <v>91</v>
      </c>
      <c r="D100" s="27"/>
      <c r="E100" s="20"/>
      <c r="F100" s="59" t="str">
        <f t="shared" si="8"/>
        <v> </v>
      </c>
      <c r="G100" s="59"/>
      <c r="H100" s="60"/>
      <c r="I100" s="28"/>
      <c r="J100" s="29"/>
      <c r="K100" s="29"/>
      <c r="L100" s="29"/>
      <c r="M100" s="30"/>
      <c r="N100" s="28"/>
      <c r="U100" s="45">
        <f>COUNTIF($N$10:N100,N100)</f>
        <v>0</v>
      </c>
      <c r="V100" s="45">
        <f t="shared" si="10"/>
        <v>0</v>
      </c>
      <c r="W100" s="51" t="str">
        <f t="shared" si="11"/>
        <v> </v>
      </c>
    </row>
    <row r="101" spans="2:23" ht="12.75">
      <c r="B101" s="31">
        <f t="shared" si="9"/>
        <v>0</v>
      </c>
      <c r="C101" s="18">
        <v>92</v>
      </c>
      <c r="D101" s="27"/>
      <c r="E101" s="20"/>
      <c r="F101" s="59" t="str">
        <f t="shared" si="8"/>
        <v> </v>
      </c>
      <c r="G101" s="59"/>
      <c r="H101" s="60"/>
      <c r="I101" s="28"/>
      <c r="J101" s="29"/>
      <c r="K101" s="29"/>
      <c r="L101" s="29"/>
      <c r="M101" s="30"/>
      <c r="N101" s="28"/>
      <c r="U101" s="45">
        <f>COUNTIF($N$10:N101,N101)</f>
        <v>0</v>
      </c>
      <c r="V101" s="45">
        <f t="shared" si="10"/>
        <v>0</v>
      </c>
      <c r="W101" s="51" t="str">
        <f t="shared" si="11"/>
        <v> </v>
      </c>
    </row>
    <row r="102" spans="2:23" ht="12.75">
      <c r="B102" s="31">
        <f t="shared" si="9"/>
        <v>0</v>
      </c>
      <c r="C102" s="18">
        <v>93</v>
      </c>
      <c r="D102" s="27"/>
      <c r="E102" s="20"/>
      <c r="F102" s="59" t="str">
        <f t="shared" si="8"/>
        <v> </v>
      </c>
      <c r="G102" s="59"/>
      <c r="H102" s="60"/>
      <c r="I102" s="28"/>
      <c r="J102" s="29"/>
      <c r="K102" s="29"/>
      <c r="L102" s="29"/>
      <c r="M102" s="30"/>
      <c r="N102" s="28"/>
      <c r="U102" s="45">
        <f>COUNTIF($N$10:N102,N102)</f>
        <v>0</v>
      </c>
      <c r="V102" s="45">
        <f t="shared" si="10"/>
        <v>0</v>
      </c>
      <c r="W102" s="51" t="str">
        <f t="shared" si="11"/>
        <v> </v>
      </c>
    </row>
    <row r="103" spans="2:23" ht="12.75">
      <c r="B103" s="31">
        <f t="shared" si="9"/>
        <v>0</v>
      </c>
      <c r="C103" s="18">
        <v>94</v>
      </c>
      <c r="D103" s="27"/>
      <c r="E103" s="20"/>
      <c r="F103" s="59" t="str">
        <f t="shared" si="8"/>
        <v> </v>
      </c>
      <c r="G103" s="59"/>
      <c r="H103" s="60"/>
      <c r="I103" s="28"/>
      <c r="J103" s="29"/>
      <c r="K103" s="29"/>
      <c r="L103" s="29"/>
      <c r="M103" s="30"/>
      <c r="N103" s="28"/>
      <c r="U103" s="45">
        <f>COUNTIF($N$10:N103,N103)</f>
        <v>0</v>
      </c>
      <c r="V103" s="45">
        <f t="shared" si="10"/>
        <v>0</v>
      </c>
      <c r="W103" s="51" t="str">
        <f t="shared" si="11"/>
        <v> </v>
      </c>
    </row>
    <row r="104" spans="2:23" ht="12.75">
      <c r="B104" s="31">
        <f t="shared" si="9"/>
        <v>0</v>
      </c>
      <c r="C104" s="18">
        <v>95</v>
      </c>
      <c r="D104" s="27"/>
      <c r="E104" s="20"/>
      <c r="F104" s="59" t="str">
        <f t="shared" si="8"/>
        <v> </v>
      </c>
      <c r="G104" s="59"/>
      <c r="H104" s="60"/>
      <c r="I104" s="28"/>
      <c r="J104" s="29"/>
      <c r="K104" s="29"/>
      <c r="L104" s="29"/>
      <c r="M104" s="30"/>
      <c r="N104" s="28"/>
      <c r="U104" s="45">
        <f>COUNTIF($N$10:N104,N104)</f>
        <v>0</v>
      </c>
      <c r="V104" s="45">
        <f t="shared" si="10"/>
        <v>0</v>
      </c>
      <c r="W104" s="51" t="str">
        <f t="shared" si="11"/>
        <v> </v>
      </c>
    </row>
    <row r="105" spans="2:23" ht="12.75">
      <c r="B105" s="31">
        <f t="shared" si="9"/>
        <v>0</v>
      </c>
      <c r="C105" s="18">
        <v>96</v>
      </c>
      <c r="D105" s="27"/>
      <c r="E105" s="20"/>
      <c r="F105" s="59" t="str">
        <f t="shared" si="8"/>
        <v> </v>
      </c>
      <c r="G105" s="59"/>
      <c r="H105" s="60"/>
      <c r="I105" s="28"/>
      <c r="J105" s="29"/>
      <c r="K105" s="29"/>
      <c r="L105" s="29"/>
      <c r="M105" s="30"/>
      <c r="N105" s="28"/>
      <c r="U105" s="45">
        <f>COUNTIF($N$10:N105,N105)</f>
        <v>0</v>
      </c>
      <c r="V105" s="45">
        <f t="shared" si="10"/>
        <v>0</v>
      </c>
      <c r="W105" s="51" t="str">
        <f t="shared" si="11"/>
        <v> </v>
      </c>
    </row>
    <row r="106" spans="2:23" ht="12.75">
      <c r="B106" s="31">
        <f t="shared" si="9"/>
        <v>0</v>
      </c>
      <c r="C106" s="18">
        <v>97</v>
      </c>
      <c r="D106" s="27"/>
      <c r="E106" s="20"/>
      <c r="F106" s="59" t="str">
        <f t="shared" si="8"/>
        <v> </v>
      </c>
      <c r="G106" s="59"/>
      <c r="H106" s="60"/>
      <c r="I106" s="28"/>
      <c r="J106" s="29"/>
      <c r="K106" s="29"/>
      <c r="L106" s="29"/>
      <c r="M106" s="30"/>
      <c r="N106" s="28"/>
      <c r="U106" s="45">
        <f>COUNTIF($N$10:N106,N106)</f>
        <v>0</v>
      </c>
      <c r="V106" s="45">
        <f t="shared" si="10"/>
        <v>0</v>
      </c>
      <c r="W106" s="51" t="str">
        <f t="shared" si="11"/>
        <v> </v>
      </c>
    </row>
    <row r="107" spans="2:23" ht="12.75">
      <c r="B107" s="31">
        <f t="shared" si="9"/>
        <v>0</v>
      </c>
      <c r="C107" s="18">
        <v>98</v>
      </c>
      <c r="D107" s="27"/>
      <c r="E107" s="20"/>
      <c r="F107" s="59" t="str">
        <f t="shared" si="8"/>
        <v> </v>
      </c>
      <c r="G107" s="59"/>
      <c r="H107" s="60"/>
      <c r="I107" s="28"/>
      <c r="J107" s="29"/>
      <c r="K107" s="29"/>
      <c r="L107" s="29"/>
      <c r="M107" s="30"/>
      <c r="N107" s="28"/>
      <c r="U107" s="45">
        <f>COUNTIF($N$10:N107,N107)</f>
        <v>0</v>
      </c>
      <c r="V107" s="45">
        <f t="shared" si="10"/>
        <v>0</v>
      </c>
      <c r="W107" s="51" t="str">
        <f t="shared" si="11"/>
        <v> </v>
      </c>
    </row>
    <row r="108" spans="2:23" ht="12.75">
      <c r="B108" s="31">
        <f t="shared" si="9"/>
        <v>0</v>
      </c>
      <c r="C108" s="18">
        <v>99</v>
      </c>
      <c r="D108" s="27"/>
      <c r="E108" s="20"/>
      <c r="F108" s="59" t="str">
        <f t="shared" si="8"/>
        <v> </v>
      </c>
      <c r="G108" s="59"/>
      <c r="H108" s="60"/>
      <c r="I108" s="28"/>
      <c r="J108" s="29"/>
      <c r="K108" s="29"/>
      <c r="L108" s="29"/>
      <c r="M108" s="30"/>
      <c r="N108" s="28"/>
      <c r="U108" s="45">
        <f>COUNTIF($N$10:N108,N108)</f>
        <v>0</v>
      </c>
      <c r="V108" s="45">
        <f t="shared" si="10"/>
        <v>0</v>
      </c>
      <c r="W108" s="51" t="str">
        <f t="shared" si="11"/>
        <v> </v>
      </c>
    </row>
    <row r="109" spans="2:23" ht="12.75">
      <c r="B109" s="31">
        <f t="shared" si="9"/>
        <v>0</v>
      </c>
      <c r="C109" s="18">
        <v>100</v>
      </c>
      <c r="D109" s="27"/>
      <c r="E109" s="20"/>
      <c r="F109" s="59" t="str">
        <f t="shared" si="8"/>
        <v> </v>
      </c>
      <c r="G109" s="59"/>
      <c r="H109" s="60"/>
      <c r="I109" s="28"/>
      <c r="J109" s="29"/>
      <c r="K109" s="29"/>
      <c r="L109" s="29"/>
      <c r="M109" s="30"/>
      <c r="N109" s="28"/>
      <c r="U109" s="45">
        <f>COUNTIF($N$10:N109,N109)</f>
        <v>0</v>
      </c>
      <c r="V109" s="45">
        <f t="shared" si="10"/>
        <v>0</v>
      </c>
      <c r="W109" s="51" t="str">
        <f t="shared" si="11"/>
        <v> </v>
      </c>
    </row>
  </sheetData>
  <sheetProtection formatCells="0" sort="0" autoFilter="0"/>
  <mergeCells count="3">
    <mergeCell ref="J8:L8"/>
    <mergeCell ref="X32:X33"/>
    <mergeCell ref="Y32:Y33"/>
  </mergeCells>
  <conditionalFormatting sqref="H10:H109">
    <cfRule type="cellIs" priority="3" dxfId="0" operator="greaterThan">
      <formula>0</formula>
    </cfRule>
    <cfRule type="cellIs" priority="4" dxfId="0" operator="greaterThan">
      <formula>0</formula>
    </cfRule>
  </conditionalFormatting>
  <dataValidations count="2">
    <dataValidation type="list" showInputMessage="1" showErrorMessage="1" sqref="D10:D109">
      <formula1>$I$10:$I$109</formula1>
    </dataValidation>
    <dataValidation type="list" allowBlank="1" showInputMessage="1" showErrorMessage="1" sqref="N10:N11 O12 N13:N51 N53:N109">
      <formula1>$Q$10:$Q$29</formula1>
    </dataValidation>
  </dataValidations>
  <printOptions/>
  <pageMargins left="0.41" right="0.48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2023-01-15T12:05:19Z</cp:lastPrinted>
  <dcterms:created xsi:type="dcterms:W3CDTF">1996-11-27T10:00:04Z</dcterms:created>
  <dcterms:modified xsi:type="dcterms:W3CDTF">2023-01-31T10:47:04Z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dbd44d58-d525-4be9-88e0-dda87bb7c975</vt:lpwstr>
  </property>
</Properties>
</file>